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2384" windowHeight="9312" activeTab="0"/>
  </bookViews>
  <sheets>
    <sheet name="Analysis Tool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<sst xmlns="http://schemas.openxmlformats.org/spreadsheetml/2006/main" count="53" uniqueCount="42">
  <si>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Expected Price ($/bu)</t>
  </si>
  <si>
    <t>Expected Yield (bu/ac)</t>
  </si>
  <si>
    <t>Technology Fee ($/ac)</t>
  </si>
  <si>
    <t>Technology Fee ($/bag)</t>
  </si>
  <si>
    <t>Expected Net Benefit ($/ac)</t>
  </si>
  <si>
    <t>Break-Even Probability (%)</t>
  </si>
  <si>
    <t>Expected Loss (%)</t>
  </si>
  <si>
    <t>Table 2</t>
  </si>
  <si>
    <t>avg</t>
  </si>
  <si>
    <t>Table 3</t>
  </si>
  <si>
    <t>Loss</t>
  </si>
  <si>
    <t>State</t>
  </si>
  <si>
    <t>DIRECTIONS</t>
  </si>
  <si>
    <t>Break-Even Loss (%)</t>
  </si>
  <si>
    <t>Crop Reporting Districts</t>
  </si>
  <si>
    <t>2) Enter your information in the ORANGE cells below.</t>
  </si>
  <si>
    <t>3) Read your results in the GREEN cells below.</t>
  </si>
  <si>
    <t>Calculated Results</t>
  </si>
  <si>
    <t>4 West Central</t>
  </si>
  <si>
    <t>5 Central</t>
  </si>
  <si>
    <t>6 East Central</t>
  </si>
  <si>
    <t>2 North Central</t>
  </si>
  <si>
    <t>8 South Central</t>
  </si>
  <si>
    <t>9 South East</t>
  </si>
  <si>
    <t>1 North West</t>
  </si>
  <si>
    <t>3 North East</t>
  </si>
  <si>
    <t>7 South West</t>
  </si>
  <si>
    <t>Index</t>
  </si>
  <si>
    <t>Planting Density (seeds/ac)</t>
  </si>
  <si>
    <t>Calculate Your Expected Net Benefit and</t>
  </si>
  <si>
    <t>Break-Even Probability for Corn Borer Bt Corn in Wisconsin</t>
  </si>
  <si>
    <t>Paul D. Mitchell, Agricultural and Applied Economics, University of Wisconsin</t>
  </si>
  <si>
    <t>pdmitchell@wisc.edu</t>
  </si>
  <si>
    <t>Wisconsin Crop Reporting District</t>
  </si>
  <si>
    <r>
      <t>Phone:</t>
    </r>
    <r>
      <rPr>
        <b/>
        <sz val="10"/>
        <rFont val="Arial"/>
        <family val="2"/>
      </rPr>
      <t xml:space="preserve"> (608) 265-6514 </t>
    </r>
    <r>
      <rPr>
        <b/>
        <u val="single"/>
        <sz val="10"/>
        <rFont val="Arial"/>
        <family val="2"/>
      </rPr>
      <t>Email:</t>
    </r>
  </si>
  <si>
    <t>1) Choose your District from the pull-down menu in the YELLOW cell below</t>
  </si>
  <si>
    <t>Map of Wisconsin Crop Reporting Districts</t>
  </si>
  <si>
    <t>For more information see my</t>
  </si>
  <si>
    <t>Extension Web Page</t>
  </si>
  <si>
    <t>Shorter Version (3 page Summary)</t>
  </si>
  <si>
    <t>Shortest Version (1 page Announcement)</t>
  </si>
  <si>
    <t>Complete Spreasheet Description (10 page Bulletin)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</si>
</sst>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0.00000"/>
    <numFmt numFmtId="169" formatCode="&quot;$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2" fillId="0" borderId="0" xfId="0" applyFont="1" applyAlignment="1">
      <alignment/>
    </xf>
    <xf numFmtId="0" fontId="3" fillId="0" borderId="0" xfId="20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21" applyNumberFormat="1" applyAlignment="1">
      <alignment horizontal="right"/>
    </xf>
    <xf numFmtId="164" fontId="2" fillId="0" borderId="0" xfId="21" applyNumberFormat="1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 applyProtection="1">
      <alignment/>
      <protection locked="0"/>
    </xf>
    <xf numFmtId="3" fontId="2" fillId="2" borderId="0" xfId="0" applyNumberFormat="1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164" fontId="2" fillId="4" borderId="0" xfId="21" applyNumberFormat="1" applyFont="1" applyFill="1" applyAlignment="1">
      <alignment/>
    </xf>
    <xf numFmtId="0" fontId="0" fillId="0" borderId="0" xfId="21" applyNumberFormat="1" applyAlignment="1">
      <alignment/>
    </xf>
    <xf numFmtId="169" fontId="2" fillId="4" borderId="0" xfId="0" applyNumberFormat="1" applyFont="1" applyFill="1" applyAlignment="1">
      <alignment/>
    </xf>
    <xf numFmtId="169" fontId="2" fillId="2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20" applyFill="1" applyBorder="1" applyAlignment="1">
      <alignment horizontal="right"/>
    </xf>
    <xf numFmtId="0" fontId="3" fillId="0" borderId="0" xfId="20" applyAlignment="1">
      <alignment horizontal="left"/>
    </xf>
    <xf numFmtId="0" fontId="3" fillId="0" borderId="0" xfId="20" applyAlignment="1">
      <alignment horizontal="center"/>
    </xf>
    <xf numFmtId="0" fontId="3" fillId="0" borderId="0" xfId="20" applyFont="1" applyAlignment="1">
      <alignment horizontal="right"/>
    </xf>
    <xf numFmtId="0" fontId="3" fillId="0" borderId="0" xfId="2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dmitchell@wisc.edu" TargetMode="External" /><Relationship Id="rId2" Type="http://schemas.openxmlformats.org/officeDocument/2006/relationships/hyperlink" Target="http://www.aae.wisc.edu/mitchell/WI%20crop%20reporting%20districts.pdf" TargetMode="External" /><Relationship Id="rId3" Type="http://schemas.openxmlformats.org/officeDocument/2006/relationships/hyperlink" Target="http://www.aae.wisc.edu/mitchell/Extension.htm" TargetMode="External" /><Relationship Id="rId4" Type="http://schemas.openxmlformats.org/officeDocument/2006/relationships/hyperlink" Target="http://www.aae.wisc.edu/mitchell/Economics%20of%20Bt%20Corn%20in%20WI.pdf" TargetMode="External" /><Relationship Id="rId5" Type="http://schemas.openxmlformats.org/officeDocument/2006/relationships/hyperlink" Target="http://www.aae.wisc.edu/mitchell/New%20Decision.pdf" TargetMode="External" /><Relationship Id="rId6" Type="http://schemas.openxmlformats.org/officeDocument/2006/relationships/hyperlink" Target="http://www.aae.wisc.edu/mitchell/Announcement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workbookViewId="0" topLeftCell="A4">
      <selection activeCell="A4" sqref="A4"/>
    </sheetView>
  </sheetViews>
  <sheetFormatPr defaultColWidth="9.140625" defaultRowHeight="12.75"/>
  <cols>
    <col min="1" max="1" width="25.7109375" style="0" customWidth="1"/>
    <col min="2" max="2" width="9.7109375" style="0" customWidth="1"/>
    <col min="13" max="13" width="0" style="0" hidden="1" customWidth="1"/>
    <col min="14" max="14" width="20.7109375" style="0" hidden="1" customWidth="1"/>
    <col min="15" max="18" width="0" style="0" hidden="1" customWidth="1"/>
    <col min="19" max="19" width="5.28125" style="0" hidden="1" customWidth="1"/>
    <col min="20" max="20" width="11.7109375" style="0" hidden="1" customWidth="1"/>
    <col min="21" max="21" width="13.28125" style="0" hidden="1" customWidth="1"/>
    <col min="22" max="22" width="11.00390625" style="0" hidden="1" customWidth="1"/>
    <col min="23" max="23" width="13.28125" style="0" hidden="1" customWidth="1"/>
    <col min="24" max="24" width="8.28125" style="0" hidden="1" customWidth="1"/>
    <col min="25" max="25" width="12.421875" style="0" hidden="1" customWidth="1"/>
    <col min="26" max="26" width="12.00390625" style="0" hidden="1" customWidth="1"/>
    <col min="27" max="27" width="13.7109375" style="0" hidden="1" customWidth="1"/>
    <col min="28" max="28" width="11.28125" style="0" hidden="1" customWidth="1"/>
    <col min="29" max="29" width="7.28125" style="0" hidden="1" customWidth="1"/>
  </cols>
  <sheetData>
    <row r="1" spans="1:29" ht="21">
      <c r="A1" s="17" t="s">
        <v>29</v>
      </c>
      <c r="M1" t="s">
        <v>7</v>
      </c>
      <c r="N1" t="s">
        <v>14</v>
      </c>
      <c r="O1" s="5" t="s">
        <v>8</v>
      </c>
      <c r="Q1" t="s">
        <v>9</v>
      </c>
      <c r="R1" s="5" t="s">
        <v>10</v>
      </c>
      <c r="S1" s="5" t="s">
        <v>27</v>
      </c>
      <c r="T1" s="5" t="s">
        <v>24</v>
      </c>
      <c r="U1" s="5" t="s">
        <v>21</v>
      </c>
      <c r="V1" s="5" t="s">
        <v>25</v>
      </c>
      <c r="W1" s="5" t="s">
        <v>18</v>
      </c>
      <c r="X1" s="5" t="s">
        <v>19</v>
      </c>
      <c r="Y1" s="5" t="s">
        <v>20</v>
      </c>
      <c r="Z1" s="5" t="s">
        <v>26</v>
      </c>
      <c r="AA1" s="5" t="s">
        <v>22</v>
      </c>
      <c r="AB1" s="5" t="s">
        <v>23</v>
      </c>
      <c r="AC1" s="5" t="s">
        <v>11</v>
      </c>
    </row>
    <row r="2" spans="1:29" ht="21">
      <c r="A2" s="17" t="s">
        <v>30</v>
      </c>
      <c r="M2" s="6"/>
      <c r="N2" t="s">
        <v>24</v>
      </c>
      <c r="O2" s="6">
        <v>0.03713877897430627</v>
      </c>
      <c r="R2" s="1">
        <v>0</v>
      </c>
      <c r="S2" s="13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</row>
    <row r="3" spans="1:29" ht="12.75">
      <c r="A3" s="2"/>
      <c r="M3" s="6"/>
      <c r="N3" t="s">
        <v>21</v>
      </c>
      <c r="O3" s="6">
        <v>0.02968085067060058</v>
      </c>
      <c r="R3" s="1">
        <v>0.001</v>
      </c>
      <c r="S3" s="13">
        <v>2</v>
      </c>
      <c r="T3" s="1">
        <v>0.9995</v>
      </c>
      <c r="U3" s="1">
        <v>0.9985</v>
      </c>
      <c r="V3" s="1">
        <v>0.9992</v>
      </c>
      <c r="W3" s="1">
        <v>0.99975</v>
      </c>
      <c r="X3" s="1">
        <v>0.9997</v>
      </c>
      <c r="Y3" s="1">
        <v>0.9999</v>
      </c>
      <c r="Z3" s="1">
        <v>0.99995</v>
      </c>
      <c r="AA3" s="1">
        <v>0.99995</v>
      </c>
      <c r="AB3" s="1">
        <v>0.99935</v>
      </c>
      <c r="AC3" s="1">
        <v>1</v>
      </c>
    </row>
    <row r="4" spans="1:29" ht="12.75">
      <c r="A4" s="2" t="s">
        <v>31</v>
      </c>
      <c r="C4" s="3"/>
      <c r="M4" s="6"/>
      <c r="N4" t="s">
        <v>25</v>
      </c>
      <c r="O4" s="6">
        <v>0.03434717867482816</v>
      </c>
      <c r="R4" s="1">
        <v>0.002</v>
      </c>
      <c r="S4" s="13">
        <v>3</v>
      </c>
      <c r="T4" s="1">
        <v>0.9964</v>
      </c>
      <c r="U4" s="1">
        <v>0.9919</v>
      </c>
      <c r="V4" s="1">
        <v>0.9954</v>
      </c>
      <c r="W4" s="1">
        <v>0.998</v>
      </c>
      <c r="X4" s="1">
        <v>0.99755</v>
      </c>
      <c r="Y4" s="1">
        <v>0.9983</v>
      </c>
      <c r="Z4" s="1">
        <v>0.9997</v>
      </c>
      <c r="AA4" s="1">
        <v>0.99935</v>
      </c>
      <c r="AB4" s="1">
        <v>0.99645</v>
      </c>
      <c r="AC4" s="1">
        <v>0.9999</v>
      </c>
    </row>
    <row r="5" spans="1:29" ht="12.75">
      <c r="A5" s="18" t="s">
        <v>34</v>
      </c>
      <c r="B5" s="21" t="s">
        <v>32</v>
      </c>
      <c r="C5" s="21"/>
      <c r="M5" s="6"/>
      <c r="N5" t="s">
        <v>18</v>
      </c>
      <c r="O5" s="6">
        <v>0.04740734161910786</v>
      </c>
      <c r="R5" s="1">
        <v>0.003</v>
      </c>
      <c r="S5" s="13">
        <v>4</v>
      </c>
      <c r="T5" s="1">
        <v>0.9911</v>
      </c>
      <c r="U5" s="1">
        <v>0.98125</v>
      </c>
      <c r="V5" s="1">
        <v>0.98885</v>
      </c>
      <c r="W5" s="1">
        <v>0.99495</v>
      </c>
      <c r="X5" s="1">
        <v>0.99425</v>
      </c>
      <c r="Y5" s="1">
        <v>0.9948</v>
      </c>
      <c r="Z5" s="1">
        <v>0.9983</v>
      </c>
      <c r="AA5" s="1">
        <v>0.99765</v>
      </c>
      <c r="AB5" s="1">
        <v>0.9923</v>
      </c>
      <c r="AC5" s="1">
        <v>0.9995</v>
      </c>
    </row>
    <row r="6" spans="1:29" ht="12.75">
      <c r="A6" s="2" t="s">
        <v>37</v>
      </c>
      <c r="B6" s="21" t="s">
        <v>38</v>
      </c>
      <c r="C6" s="21"/>
      <c r="D6" s="19"/>
      <c r="E6" s="19"/>
      <c r="F6" s="19"/>
      <c r="G6" s="19"/>
      <c r="M6" s="6"/>
      <c r="N6" t="s">
        <v>19</v>
      </c>
      <c r="O6" s="6">
        <v>0.04660487413131968</v>
      </c>
      <c r="R6" s="1">
        <v>0.004</v>
      </c>
      <c r="S6" s="13">
        <v>5</v>
      </c>
      <c r="T6" s="1">
        <v>0.98335</v>
      </c>
      <c r="U6" s="1">
        <v>0.9655</v>
      </c>
      <c r="V6" s="1">
        <v>0.97885</v>
      </c>
      <c r="W6" s="1">
        <v>0.99135</v>
      </c>
      <c r="X6" s="1">
        <v>0.9899</v>
      </c>
      <c r="Y6" s="1">
        <v>0.9902</v>
      </c>
      <c r="Z6" s="1">
        <v>0.99665</v>
      </c>
      <c r="AA6" s="1">
        <v>0.99585</v>
      </c>
      <c r="AB6" s="1">
        <v>0.9862</v>
      </c>
      <c r="AC6" s="1">
        <v>0.99825</v>
      </c>
    </row>
    <row r="7" spans="1:29" ht="12.75">
      <c r="A7" s="23" t="s">
        <v>41</v>
      </c>
      <c r="B7" s="24"/>
      <c r="C7" s="24"/>
      <c r="M7" s="6"/>
      <c r="N7" t="s">
        <v>20</v>
      </c>
      <c r="O7" s="6">
        <v>0.03747661610404315</v>
      </c>
      <c r="R7" s="1">
        <v>0.005</v>
      </c>
      <c r="S7" s="13">
        <v>6</v>
      </c>
      <c r="T7" s="1">
        <v>0.97385</v>
      </c>
      <c r="U7" s="1">
        <v>0.9475</v>
      </c>
      <c r="V7" s="1">
        <v>0.96665</v>
      </c>
      <c r="W7" s="1">
        <v>0.98545</v>
      </c>
      <c r="X7" s="1">
        <v>0.9835</v>
      </c>
      <c r="Y7" s="1">
        <v>0.9833</v>
      </c>
      <c r="Z7" s="1">
        <v>0.9944</v>
      </c>
      <c r="AA7" s="1">
        <v>0.9928</v>
      </c>
      <c r="AB7" s="1">
        <v>0.97895</v>
      </c>
      <c r="AC7" s="1">
        <v>0.9965</v>
      </c>
    </row>
    <row r="8" spans="1:29" ht="12.75">
      <c r="A8" s="20" t="s">
        <v>39</v>
      </c>
      <c r="B8" s="20"/>
      <c r="C8" s="20"/>
      <c r="M8" s="6"/>
      <c r="N8" t="s">
        <v>26</v>
      </c>
      <c r="O8" s="6">
        <v>0.05398351109129478</v>
      </c>
      <c r="R8" s="1">
        <v>0.006</v>
      </c>
      <c r="S8" s="13">
        <v>7</v>
      </c>
      <c r="T8" s="1">
        <v>0.9621</v>
      </c>
      <c r="U8" s="1">
        <v>0.9275</v>
      </c>
      <c r="V8" s="1">
        <v>0.9529</v>
      </c>
      <c r="W8" s="1">
        <v>0.9792</v>
      </c>
      <c r="X8" s="1">
        <v>0.97635</v>
      </c>
      <c r="Y8" s="1">
        <v>0.97425</v>
      </c>
      <c r="Z8" s="1">
        <v>0.9918</v>
      </c>
      <c r="AA8" s="1">
        <v>0.98875</v>
      </c>
      <c r="AB8" s="1">
        <v>0.97155</v>
      </c>
      <c r="AC8" s="1">
        <v>0.99415</v>
      </c>
    </row>
    <row r="9" spans="1:29" ht="12.75">
      <c r="A9" s="20" t="s">
        <v>40</v>
      </c>
      <c r="B9" s="20"/>
      <c r="C9" s="20"/>
      <c r="M9" s="6"/>
      <c r="O9" s="6"/>
      <c r="R9" s="1"/>
      <c r="S9" s="13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3:29" ht="12.75">
      <c r="M10" s="6"/>
      <c r="O10" s="6"/>
      <c r="R10" s="1"/>
      <c r="S10" s="13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2" t="s">
        <v>12</v>
      </c>
      <c r="M11" s="6"/>
      <c r="N11" t="s">
        <v>22</v>
      </c>
      <c r="O11" s="6">
        <v>0.051362715394826966</v>
      </c>
      <c r="R11" s="1">
        <v>0.007</v>
      </c>
      <c r="S11" s="13">
        <v>8</v>
      </c>
      <c r="T11" s="1">
        <v>0.94875</v>
      </c>
      <c r="U11" s="1">
        <v>0.905</v>
      </c>
      <c r="V11" s="1">
        <v>0.9357</v>
      </c>
      <c r="W11" s="1">
        <v>0.97175</v>
      </c>
      <c r="X11" s="1">
        <v>0.9694</v>
      </c>
      <c r="Y11" s="1">
        <v>0.96335</v>
      </c>
      <c r="Z11" s="1">
        <v>0.9876</v>
      </c>
      <c r="AA11" s="1">
        <v>0.984</v>
      </c>
      <c r="AB11" s="1">
        <v>0.96225</v>
      </c>
      <c r="AC11" s="1">
        <v>0.99115</v>
      </c>
    </row>
    <row r="12" spans="1:29" ht="12.75">
      <c r="A12" s="2" t="s">
        <v>35</v>
      </c>
      <c r="M12" s="6"/>
      <c r="N12" t="s">
        <v>23</v>
      </c>
      <c r="O12" s="6">
        <v>0.04800017920968309</v>
      </c>
      <c r="R12" s="1">
        <v>0.008</v>
      </c>
      <c r="S12" s="13">
        <v>9</v>
      </c>
      <c r="T12" s="1">
        <v>0.9339999999999999</v>
      </c>
      <c r="U12" s="1">
        <v>0.8831</v>
      </c>
      <c r="V12" s="1">
        <v>0.91875</v>
      </c>
      <c r="W12" s="1">
        <v>0.9636</v>
      </c>
      <c r="X12" s="1">
        <v>0.96</v>
      </c>
      <c r="Y12" s="1">
        <v>0.9517</v>
      </c>
      <c r="Z12" s="1">
        <v>0.98275</v>
      </c>
      <c r="AA12" s="1">
        <v>0.97895</v>
      </c>
      <c r="AB12" s="1">
        <v>0.95195</v>
      </c>
      <c r="AC12" s="1">
        <v>0.9877</v>
      </c>
    </row>
    <row r="13" spans="1:29" ht="12.75">
      <c r="A13" s="2" t="s">
        <v>15</v>
      </c>
      <c r="M13" s="6"/>
      <c r="N13" t="s">
        <v>11</v>
      </c>
      <c r="O13" s="6">
        <v>0.04702708090865009</v>
      </c>
      <c r="R13" s="1">
        <v>0.009</v>
      </c>
      <c r="S13" s="13">
        <v>10</v>
      </c>
      <c r="T13" s="1">
        <v>0.9184</v>
      </c>
      <c r="U13" s="1">
        <v>0.8588</v>
      </c>
      <c r="V13" s="1">
        <v>0.9016</v>
      </c>
      <c r="W13" s="1">
        <v>0.95425</v>
      </c>
      <c r="X13" s="1">
        <v>0.95005</v>
      </c>
      <c r="Y13" s="1">
        <v>0.9370499999999999</v>
      </c>
      <c r="Z13" s="1">
        <v>0.97785</v>
      </c>
      <c r="AA13" s="1">
        <v>0.973</v>
      </c>
      <c r="AB13" s="1">
        <v>0.94185</v>
      </c>
      <c r="AC13" s="1">
        <v>0.9821</v>
      </c>
    </row>
    <row r="14" spans="1:29" ht="12.75">
      <c r="A14" s="2" t="s">
        <v>16</v>
      </c>
      <c r="H14" s="4"/>
      <c r="R14" s="1">
        <v>0.01</v>
      </c>
      <c r="S14" s="13">
        <v>11</v>
      </c>
      <c r="T14" s="1">
        <v>0.9032</v>
      </c>
      <c r="U14" s="1">
        <v>0.8331500000000001</v>
      </c>
      <c r="V14" s="1">
        <v>0.8834</v>
      </c>
      <c r="W14" s="1">
        <v>0.9441</v>
      </c>
      <c r="X14" s="1">
        <v>0.9388</v>
      </c>
      <c r="Y14" s="1">
        <v>0.923</v>
      </c>
      <c r="Z14" s="1">
        <v>0.97285</v>
      </c>
      <c r="AA14" s="1">
        <v>0.9659</v>
      </c>
      <c r="AB14" s="1">
        <v>0.9294</v>
      </c>
      <c r="AC14" s="1">
        <v>0.97645</v>
      </c>
    </row>
    <row r="15" spans="1:29" ht="12.75">
      <c r="A15" s="2"/>
      <c r="R15" s="1">
        <v>0.011</v>
      </c>
      <c r="S15" s="13">
        <v>12</v>
      </c>
      <c r="T15" s="1">
        <v>0.8859</v>
      </c>
      <c r="U15" s="1">
        <v>0.80785</v>
      </c>
      <c r="V15" s="1">
        <v>0.8638</v>
      </c>
      <c r="W15" s="1">
        <v>0.93385</v>
      </c>
      <c r="X15" s="1">
        <v>0.92745</v>
      </c>
      <c r="Y15" s="1">
        <v>0.90735</v>
      </c>
      <c r="Z15" s="1">
        <v>0.96615</v>
      </c>
      <c r="AA15" s="1">
        <v>0.9583</v>
      </c>
      <c r="AB15" s="1">
        <v>0.9172</v>
      </c>
      <c r="AC15" s="1">
        <v>0.9696</v>
      </c>
    </row>
    <row r="16" spans="1:29" ht="12.75">
      <c r="A16" s="2" t="s">
        <v>33</v>
      </c>
      <c r="H16" s="7"/>
      <c r="R16" s="1">
        <v>0.012</v>
      </c>
      <c r="S16" s="13">
        <v>13</v>
      </c>
      <c r="T16" s="1">
        <v>0.86895</v>
      </c>
      <c r="U16" s="1">
        <v>0.78085</v>
      </c>
      <c r="V16" s="1">
        <v>0.8437</v>
      </c>
      <c r="W16" s="1">
        <v>0.92175</v>
      </c>
      <c r="X16" s="1">
        <v>0.9144</v>
      </c>
      <c r="Y16" s="1">
        <v>0.8919</v>
      </c>
      <c r="Z16" s="1">
        <v>0.9592</v>
      </c>
      <c r="AA16" s="1">
        <v>0.95015</v>
      </c>
      <c r="AB16" s="1">
        <v>0.90535</v>
      </c>
      <c r="AC16" s="1">
        <v>0.96195</v>
      </c>
    </row>
    <row r="17" spans="1:29" ht="12.75">
      <c r="A17" s="11" t="s">
        <v>19</v>
      </c>
      <c r="B17" s="22" t="s">
        <v>36</v>
      </c>
      <c r="C17" s="22"/>
      <c r="D17" s="22"/>
      <c r="E17" s="22"/>
      <c r="R17" s="1">
        <v>0.013</v>
      </c>
      <c r="S17" s="13">
        <v>14</v>
      </c>
      <c r="T17" s="1">
        <v>0.85005</v>
      </c>
      <c r="U17" s="1">
        <v>0.7554</v>
      </c>
      <c r="V17" s="1">
        <v>0.8217</v>
      </c>
      <c r="W17" s="1">
        <v>0.9089</v>
      </c>
      <c r="X17" s="1">
        <v>0.9021</v>
      </c>
      <c r="Y17" s="1">
        <v>0.87485</v>
      </c>
      <c r="Z17" s="1">
        <v>0.9514</v>
      </c>
      <c r="AA17" s="1">
        <v>0.94045</v>
      </c>
      <c r="AB17" s="1">
        <v>0.89305</v>
      </c>
      <c r="AC17" s="1">
        <v>0.95395</v>
      </c>
    </row>
    <row r="18" spans="3:29" ht="12.75">
      <c r="C18" s="2"/>
      <c r="D18" s="6"/>
      <c r="E18" s="4"/>
      <c r="R18" s="1">
        <v>0.014</v>
      </c>
      <c r="S18" s="13">
        <v>15</v>
      </c>
      <c r="T18" s="1">
        <v>0.83155</v>
      </c>
      <c r="U18" s="1">
        <v>0.73055</v>
      </c>
      <c r="V18" s="1">
        <v>0.7986</v>
      </c>
      <c r="W18" s="1">
        <v>0.8972</v>
      </c>
      <c r="X18" s="1">
        <v>0.89085</v>
      </c>
      <c r="Y18" s="1">
        <v>0.8573</v>
      </c>
      <c r="Z18" s="1">
        <v>0.94315</v>
      </c>
      <c r="AA18" s="1">
        <v>0.9313</v>
      </c>
      <c r="AB18" s="1">
        <v>0.882</v>
      </c>
      <c r="AC18" s="1">
        <v>0.9441</v>
      </c>
    </row>
    <row r="19" spans="1:29" ht="12.75">
      <c r="A19" s="16" t="s">
        <v>0</v>
      </c>
      <c r="B19" s="15">
        <v>2</v>
      </c>
      <c r="C19" s="2">
        <f>IF(B19&gt;5,"Is this correct? It seems too high.",IF(B19&lt;1,"Is this correct? It seems too low.",""))</f>
      </c>
      <c r="D19" s="6"/>
      <c r="R19" s="1">
        <v>0.015</v>
      </c>
      <c r="S19" s="13">
        <v>16</v>
      </c>
      <c r="T19" s="1">
        <v>0.8108</v>
      </c>
      <c r="U19" s="1">
        <v>0.7051499999999999</v>
      </c>
      <c r="V19" s="1">
        <v>0.77825</v>
      </c>
      <c r="W19" s="1">
        <v>0.88615</v>
      </c>
      <c r="X19" s="1">
        <v>0.87905</v>
      </c>
      <c r="Y19" s="1">
        <v>0.83805</v>
      </c>
      <c r="Z19" s="1">
        <v>0.93485</v>
      </c>
      <c r="AA19" s="1">
        <v>0.9206</v>
      </c>
      <c r="AB19" s="1">
        <v>0.8693</v>
      </c>
      <c r="AC19" s="1">
        <v>0.93265</v>
      </c>
    </row>
    <row r="20" spans="1:29" ht="12.75">
      <c r="A20" s="16" t="s">
        <v>1</v>
      </c>
      <c r="B20" s="9">
        <v>155</v>
      </c>
      <c r="C20" s="2">
        <f>IF(B20&gt;400,"Is this correct? It seems too high.",IF(B20&lt;80,"Is this correct? It seems too low.",""))</f>
      </c>
      <c r="E20" s="7"/>
      <c r="R20" s="1">
        <v>0.016</v>
      </c>
      <c r="S20" s="13">
        <v>17</v>
      </c>
      <c r="T20" s="1">
        <v>0.79145</v>
      </c>
      <c r="U20" s="1">
        <v>0.67965</v>
      </c>
      <c r="V20" s="1">
        <v>0.75535</v>
      </c>
      <c r="W20" s="1">
        <v>0.87415</v>
      </c>
      <c r="X20" s="1">
        <v>0.86505</v>
      </c>
      <c r="Y20" s="1">
        <v>0.8183</v>
      </c>
      <c r="Z20" s="1">
        <v>0.9246</v>
      </c>
      <c r="AA20" s="1">
        <v>0.90895</v>
      </c>
      <c r="AB20" s="1">
        <v>0.85535</v>
      </c>
      <c r="AC20" s="1">
        <v>0.92215</v>
      </c>
    </row>
    <row r="21" spans="1:29" ht="12.75">
      <c r="A21" s="16" t="s">
        <v>3</v>
      </c>
      <c r="B21" s="15">
        <v>20</v>
      </c>
      <c r="C21" s="2">
        <f>IF(B21&gt;40,"Is this correct? It seems too high.",IF(B21&lt;10,"Is this correct? It seems too low.",""))</f>
      </c>
      <c r="D21" s="6"/>
      <c r="R21" s="1">
        <v>0.017</v>
      </c>
      <c r="S21" s="13">
        <v>18</v>
      </c>
      <c r="T21" s="1">
        <v>0.7719</v>
      </c>
      <c r="U21" s="1">
        <v>0.65545</v>
      </c>
      <c r="V21" s="1">
        <v>0.7352000000000001</v>
      </c>
      <c r="W21" s="1">
        <v>0.85985</v>
      </c>
      <c r="X21" s="1">
        <v>0.85125</v>
      </c>
      <c r="Y21" s="1">
        <v>0.7983</v>
      </c>
      <c r="Z21" s="1">
        <v>0.91335</v>
      </c>
      <c r="AA21" s="1">
        <v>0.8982</v>
      </c>
      <c r="AB21" s="1">
        <v>0.8411500000000001</v>
      </c>
      <c r="AC21" s="1">
        <v>0.9112</v>
      </c>
    </row>
    <row r="22" spans="1:29" ht="12.75">
      <c r="A22" s="16" t="s">
        <v>28</v>
      </c>
      <c r="B22" s="10">
        <v>33000</v>
      </c>
      <c r="C22" s="2">
        <f>IF(B22&gt;40000,"Is this correct? It seems too high.",IF(B22&lt;25000,"Is this correct? It seems too low.",""))</f>
      </c>
      <c r="D22" s="6"/>
      <c r="R22" s="1">
        <v>0.018</v>
      </c>
      <c r="S22" s="13">
        <v>19</v>
      </c>
      <c r="T22" s="1">
        <v>0.75205</v>
      </c>
      <c r="U22" s="1">
        <v>0.63</v>
      </c>
      <c r="V22" s="1">
        <v>0.7141</v>
      </c>
      <c r="W22" s="1">
        <v>0.84605</v>
      </c>
      <c r="X22" s="1">
        <v>0.83565</v>
      </c>
      <c r="Y22" s="1">
        <v>0.778</v>
      </c>
      <c r="Z22" s="1">
        <v>0.9039</v>
      </c>
      <c r="AA22" s="1">
        <v>0.8888</v>
      </c>
      <c r="AB22" s="1">
        <v>0.8264</v>
      </c>
      <c r="AC22" s="1">
        <v>0.89895</v>
      </c>
    </row>
    <row r="23" spans="4:29" ht="12.75">
      <c r="D23" s="6"/>
      <c r="G23" s="1"/>
      <c r="H23" s="1"/>
      <c r="I23" s="1"/>
      <c r="R23" s="1">
        <v>0.019</v>
      </c>
      <c r="S23" s="13">
        <v>20</v>
      </c>
      <c r="T23" s="1">
        <v>0.732</v>
      </c>
      <c r="U23" s="1">
        <v>0.60635</v>
      </c>
      <c r="V23" s="1">
        <v>0.6919</v>
      </c>
      <c r="W23" s="1">
        <v>0.8301000000000001</v>
      </c>
      <c r="X23" s="1">
        <v>0.81965</v>
      </c>
      <c r="Y23" s="1">
        <v>0.7572</v>
      </c>
      <c r="Z23" s="1">
        <v>0.89345</v>
      </c>
      <c r="AA23" s="1">
        <v>0.87775</v>
      </c>
      <c r="AB23" s="1">
        <v>0.8108</v>
      </c>
      <c r="AC23" s="1">
        <v>0.8862</v>
      </c>
    </row>
    <row r="24" spans="1:29" ht="12.75">
      <c r="A24" s="2" t="s">
        <v>17</v>
      </c>
      <c r="D24" s="6"/>
      <c r="F24" s="4"/>
      <c r="G24" s="1"/>
      <c r="H24" s="1"/>
      <c r="I24" s="1"/>
      <c r="R24" s="1">
        <v>0.02</v>
      </c>
      <c r="S24" s="13">
        <v>21</v>
      </c>
      <c r="T24" s="1">
        <v>0.7128</v>
      </c>
      <c r="U24" s="1">
        <v>0.58285</v>
      </c>
      <c r="V24" s="1">
        <v>0.6708000000000001</v>
      </c>
      <c r="W24" s="1">
        <v>0.81455</v>
      </c>
      <c r="X24" s="1">
        <v>0.80435</v>
      </c>
      <c r="Y24" s="1">
        <v>0.73815</v>
      </c>
      <c r="Z24" s="1">
        <v>0.8835999999999999</v>
      </c>
      <c r="AA24" s="1">
        <v>0.8654999999999999</v>
      </c>
      <c r="AB24" s="1">
        <v>0.79535</v>
      </c>
      <c r="AC24" s="1">
        <v>0.8729</v>
      </c>
    </row>
    <row r="25" spans="1:29" ht="12.75">
      <c r="A25" s="2" t="s">
        <v>2</v>
      </c>
      <c r="B25" s="14">
        <f>B21*B22/80000</f>
        <v>8.25</v>
      </c>
      <c r="D25" s="6"/>
      <c r="G25" s="1"/>
      <c r="H25" s="1"/>
      <c r="I25" s="1"/>
      <c r="R25" s="1">
        <v>0.021</v>
      </c>
      <c r="S25" s="13">
        <v>22</v>
      </c>
      <c r="T25" s="1">
        <v>0.69335</v>
      </c>
      <c r="U25" s="1">
        <v>0.5594</v>
      </c>
      <c r="V25" s="1">
        <v>0.6494</v>
      </c>
      <c r="W25" s="1">
        <v>0.7997</v>
      </c>
      <c r="X25" s="1">
        <v>0.7894</v>
      </c>
      <c r="Y25" s="1">
        <v>0.71835</v>
      </c>
      <c r="Z25" s="1">
        <v>0.8734</v>
      </c>
      <c r="AA25" s="1">
        <v>0.85295</v>
      </c>
      <c r="AB25" s="1">
        <v>0.7804</v>
      </c>
      <c r="AC25" s="1">
        <v>0.85945</v>
      </c>
    </row>
    <row r="26" spans="4:29" ht="12.75">
      <c r="D26" s="6"/>
      <c r="F26" s="7"/>
      <c r="G26" s="1"/>
      <c r="H26" s="1"/>
      <c r="I26" s="1"/>
      <c r="R26" s="1">
        <v>0.022</v>
      </c>
      <c r="S26" s="13">
        <v>23</v>
      </c>
      <c r="T26" s="1">
        <v>0.6735</v>
      </c>
      <c r="U26" s="1">
        <v>0.53945</v>
      </c>
      <c r="V26" s="1">
        <v>0.62795</v>
      </c>
      <c r="W26" s="1">
        <v>0.78595</v>
      </c>
      <c r="X26" s="1">
        <v>0.77455</v>
      </c>
      <c r="Y26" s="1">
        <v>0.6980999999999999</v>
      </c>
      <c r="Z26" s="1">
        <v>0.8612</v>
      </c>
      <c r="AA26" s="1">
        <v>0.8391</v>
      </c>
      <c r="AB26" s="1">
        <v>0.7653</v>
      </c>
      <c r="AC26" s="1">
        <v>0.8442000000000001</v>
      </c>
    </row>
    <row r="27" spans="1:29" ht="12.75">
      <c r="A27" s="2" t="s">
        <v>13</v>
      </c>
      <c r="B27" s="12">
        <f>ROUND(B25/(B19*B20),3)</f>
        <v>0.027</v>
      </c>
      <c r="D27" s="6"/>
      <c r="E27" s="1"/>
      <c r="G27" s="1"/>
      <c r="H27" s="1"/>
      <c r="I27" s="1"/>
      <c r="R27" s="1">
        <v>0.023</v>
      </c>
      <c r="S27" s="13">
        <v>24</v>
      </c>
      <c r="T27" s="1">
        <v>0.65435</v>
      </c>
      <c r="U27" s="1">
        <v>0.5184</v>
      </c>
      <c r="V27" s="1">
        <v>0.60795</v>
      </c>
      <c r="W27" s="1">
        <v>0.76955</v>
      </c>
      <c r="X27" s="1">
        <v>0.75905</v>
      </c>
      <c r="Y27" s="1">
        <v>0.6771499999999999</v>
      </c>
      <c r="Z27" s="1">
        <v>0.8491</v>
      </c>
      <c r="AA27" s="1">
        <v>0.8248</v>
      </c>
      <c r="AB27" s="1">
        <v>0.75215</v>
      </c>
      <c r="AC27" s="1">
        <v>0.8278</v>
      </c>
    </row>
    <row r="28" spans="5:29" ht="12.75">
      <c r="E28" s="1"/>
      <c r="G28" s="1"/>
      <c r="H28" s="1"/>
      <c r="I28" s="1"/>
      <c r="R28" s="1">
        <v>0.024</v>
      </c>
      <c r="S28" s="13">
        <v>25</v>
      </c>
      <c r="T28" s="1">
        <v>0.6332</v>
      </c>
      <c r="U28" s="1">
        <v>0.49765000000000004</v>
      </c>
      <c r="V28" s="1">
        <v>0.58755</v>
      </c>
      <c r="W28" s="1">
        <v>0.75505</v>
      </c>
      <c r="X28" s="1">
        <v>0.7433000000000001</v>
      </c>
      <c r="Y28" s="1">
        <v>0.6573</v>
      </c>
      <c r="Z28" s="1">
        <v>0.8356</v>
      </c>
      <c r="AA28" s="1">
        <v>0.81025</v>
      </c>
      <c r="AB28" s="1">
        <v>0.7373000000000001</v>
      </c>
      <c r="AC28" s="1">
        <v>0.8119000000000001</v>
      </c>
    </row>
    <row r="29" spans="1:29" ht="12.75">
      <c r="A29" s="2" t="s">
        <v>6</v>
      </c>
      <c r="B29" s="12">
        <f>LOOKUP(A17,N2:N13,O2:O13)</f>
        <v>0.04660487413131968</v>
      </c>
      <c r="E29" s="1"/>
      <c r="G29" s="1"/>
      <c r="H29" s="1"/>
      <c r="I29" s="1"/>
      <c r="R29" s="1">
        <v>0.025</v>
      </c>
      <c r="S29" s="13">
        <v>26</v>
      </c>
      <c r="T29" s="1">
        <v>0.61485</v>
      </c>
      <c r="U29" s="1">
        <v>0.4778</v>
      </c>
      <c r="V29" s="1">
        <v>0.5666</v>
      </c>
      <c r="W29" s="1">
        <v>0.7394499999999999</v>
      </c>
      <c r="X29" s="1">
        <v>0.7273499999999999</v>
      </c>
      <c r="Y29" s="1">
        <v>0.6356999999999999</v>
      </c>
      <c r="Z29" s="1">
        <v>0.8220000000000001</v>
      </c>
      <c r="AA29" s="1">
        <v>0.79635</v>
      </c>
      <c r="AB29" s="1">
        <v>0.72185</v>
      </c>
      <c r="AC29" s="1">
        <v>0.79515</v>
      </c>
    </row>
    <row r="30" spans="1:29" ht="12.75">
      <c r="A30" s="2"/>
      <c r="B30" s="4"/>
      <c r="E30" s="1"/>
      <c r="G30" s="1"/>
      <c r="H30" s="1"/>
      <c r="I30" s="1"/>
      <c r="R30" s="1">
        <v>0.026</v>
      </c>
      <c r="S30" s="13">
        <v>27</v>
      </c>
      <c r="T30" s="1">
        <v>0.59625</v>
      </c>
      <c r="U30" s="1">
        <v>0.45785</v>
      </c>
      <c r="V30" s="1">
        <v>0.54825</v>
      </c>
      <c r="W30" s="1">
        <v>0.7242999999999999</v>
      </c>
      <c r="X30" s="1">
        <v>0.7121</v>
      </c>
      <c r="Y30" s="1">
        <v>0.61635</v>
      </c>
      <c r="Z30" s="1">
        <v>0.8083</v>
      </c>
      <c r="AA30" s="1">
        <v>0.7826500000000001</v>
      </c>
      <c r="AB30" s="1">
        <v>0.7073499999999999</v>
      </c>
      <c r="AC30" s="1">
        <v>0.77915</v>
      </c>
    </row>
    <row r="31" spans="1:29" ht="12.75">
      <c r="A31" s="2" t="s">
        <v>4</v>
      </c>
      <c r="B31" s="14">
        <f>B19*B20*B29-B25</f>
        <v>6.197510980709101</v>
      </c>
      <c r="E31" s="1"/>
      <c r="G31" s="1"/>
      <c r="H31" s="1"/>
      <c r="I31" s="1"/>
      <c r="R31" s="1">
        <v>0.027</v>
      </c>
      <c r="S31" s="13">
        <v>28</v>
      </c>
      <c r="T31" s="1">
        <v>0.5776</v>
      </c>
      <c r="U31" s="1">
        <v>0.43925000000000003</v>
      </c>
      <c r="V31" s="1">
        <v>0.53005</v>
      </c>
      <c r="W31" s="1">
        <v>0.70895</v>
      </c>
      <c r="X31" s="1">
        <v>0.6971499999999999</v>
      </c>
      <c r="Y31" s="1">
        <v>0.5972500000000001</v>
      </c>
      <c r="Z31" s="1">
        <v>0.7947500000000001</v>
      </c>
      <c r="AA31" s="1">
        <v>0.76785</v>
      </c>
      <c r="AB31" s="1">
        <v>0.6931499999999999</v>
      </c>
      <c r="AC31" s="1">
        <v>0.76185</v>
      </c>
    </row>
    <row r="32" spans="2:29" ht="12.75">
      <c r="B32" s="8"/>
      <c r="E32" s="1"/>
      <c r="G32" s="1"/>
      <c r="H32" s="1"/>
      <c r="I32" s="1"/>
      <c r="R32" s="1">
        <v>0.028</v>
      </c>
      <c r="S32" s="13">
        <v>29</v>
      </c>
      <c r="T32" s="1">
        <v>0.55905</v>
      </c>
      <c r="U32" s="1">
        <v>0.42079999999999995</v>
      </c>
      <c r="V32" s="1">
        <v>0.5121</v>
      </c>
      <c r="W32" s="1">
        <v>0.69495</v>
      </c>
      <c r="X32" s="1">
        <v>0.6827</v>
      </c>
      <c r="Y32" s="1">
        <v>0.57655</v>
      </c>
      <c r="Z32" s="1">
        <v>0.7817000000000001</v>
      </c>
      <c r="AA32" s="1">
        <v>0.7538</v>
      </c>
      <c r="AB32" s="1">
        <v>0.6784</v>
      </c>
      <c r="AC32" s="1">
        <v>0.74485</v>
      </c>
    </row>
    <row r="33" spans="1:29" ht="12.75">
      <c r="A33" s="2" t="s">
        <v>5</v>
      </c>
      <c r="B33" s="12">
        <f>HLOOKUP(A17,T1:AC124,LOOKUP(B27,$R:$R,S:S)+1)</f>
        <v>0.7273499999999999</v>
      </c>
      <c r="E33" s="1"/>
      <c r="F33" s="13"/>
      <c r="G33" s="1"/>
      <c r="H33" s="1"/>
      <c r="I33" s="1"/>
      <c r="R33" s="1">
        <v>0.029</v>
      </c>
      <c r="S33" s="13">
        <v>30</v>
      </c>
      <c r="T33" s="1">
        <v>0.54015</v>
      </c>
      <c r="U33" s="1">
        <v>0.40449999999999997</v>
      </c>
      <c r="V33" s="1">
        <v>0.49524999999999997</v>
      </c>
      <c r="W33" s="1">
        <v>0.67875</v>
      </c>
      <c r="X33" s="1">
        <v>0.6667000000000001</v>
      </c>
      <c r="Y33" s="1">
        <v>0.55765</v>
      </c>
      <c r="Z33" s="1">
        <v>0.7672</v>
      </c>
      <c r="AA33" s="1">
        <v>0.73885</v>
      </c>
      <c r="AB33" s="1">
        <v>0.66385</v>
      </c>
      <c r="AC33" s="1">
        <v>0.7289</v>
      </c>
    </row>
    <row r="34" spans="3:29" ht="12.75">
      <c r="C34" s="6"/>
      <c r="E34" s="1"/>
      <c r="F34" s="13"/>
      <c r="R34" s="1">
        <v>0.03</v>
      </c>
      <c r="S34" s="13">
        <v>31</v>
      </c>
      <c r="T34" s="1">
        <v>0.5245500000000001</v>
      </c>
      <c r="U34" s="1">
        <v>0.38565000000000005</v>
      </c>
      <c r="V34" s="1">
        <v>0.47675</v>
      </c>
      <c r="W34" s="1">
        <v>0.6635</v>
      </c>
      <c r="X34" s="1">
        <v>0.6511</v>
      </c>
      <c r="Y34" s="1">
        <v>0.5398499999999999</v>
      </c>
      <c r="Z34" s="1">
        <v>0.7536</v>
      </c>
      <c r="AA34" s="1">
        <v>0.7248</v>
      </c>
      <c r="AB34" s="1">
        <v>0.65015</v>
      </c>
      <c r="AC34" s="1">
        <v>0.7117</v>
      </c>
    </row>
    <row r="35" spans="6:29" ht="12.75">
      <c r="F35" s="13"/>
      <c r="R35" s="1">
        <v>0.031</v>
      </c>
      <c r="S35" s="13">
        <v>32</v>
      </c>
      <c r="T35" s="1">
        <v>0.50755</v>
      </c>
      <c r="U35" s="1">
        <v>0.36960000000000004</v>
      </c>
      <c r="V35" s="1">
        <v>0.45904999999999996</v>
      </c>
      <c r="W35" s="1">
        <v>0.64815</v>
      </c>
      <c r="X35" s="1">
        <v>0.6354500000000001</v>
      </c>
      <c r="Y35" s="1">
        <v>0.5218</v>
      </c>
      <c r="Z35" s="1">
        <v>0.7395</v>
      </c>
      <c r="AA35" s="1">
        <v>0.7096</v>
      </c>
      <c r="AB35" s="1">
        <v>0.63615</v>
      </c>
      <c r="AC35" s="1">
        <v>0.6946</v>
      </c>
    </row>
    <row r="36" spans="6:29" ht="12.75">
      <c r="F36" s="13"/>
      <c r="G36" s="4"/>
      <c r="H36" s="4"/>
      <c r="R36" s="1">
        <v>0.032</v>
      </c>
      <c r="S36" s="13">
        <v>33</v>
      </c>
      <c r="T36" s="1">
        <v>0.49185</v>
      </c>
      <c r="U36" s="1">
        <v>0.35509999999999997</v>
      </c>
      <c r="V36" s="1">
        <v>0.44255</v>
      </c>
      <c r="W36" s="1">
        <v>0.63225</v>
      </c>
      <c r="X36" s="1">
        <v>0.62095</v>
      </c>
      <c r="Y36" s="1">
        <v>0.5044</v>
      </c>
      <c r="Z36" s="1">
        <v>0.7255</v>
      </c>
      <c r="AA36" s="1">
        <v>0.6952499999999999</v>
      </c>
      <c r="AB36" s="1">
        <v>0.62155</v>
      </c>
      <c r="AC36" s="1">
        <v>0.67635</v>
      </c>
    </row>
    <row r="37" spans="6:29" ht="12.75">
      <c r="F37" s="13"/>
      <c r="R37" s="1">
        <v>0.033</v>
      </c>
      <c r="S37" s="13">
        <v>34</v>
      </c>
      <c r="T37" s="1">
        <v>0.47524999999999995</v>
      </c>
      <c r="U37" s="1">
        <v>0.33909999999999996</v>
      </c>
      <c r="V37" s="1">
        <v>0.4265</v>
      </c>
      <c r="W37" s="1">
        <v>0.6184499999999999</v>
      </c>
      <c r="X37" s="1">
        <v>0.60675</v>
      </c>
      <c r="Y37" s="1">
        <v>0.48745000000000005</v>
      </c>
      <c r="Z37" s="1">
        <v>0.7113</v>
      </c>
      <c r="AA37" s="1">
        <v>0.6806</v>
      </c>
      <c r="AB37" s="1">
        <v>0.6073</v>
      </c>
      <c r="AC37" s="1">
        <v>0.6589499999999999</v>
      </c>
    </row>
    <row r="38" spans="6:29" ht="12.75">
      <c r="F38" s="13"/>
      <c r="G38" s="7"/>
      <c r="H38" s="7"/>
      <c r="R38" s="1">
        <v>0.034</v>
      </c>
      <c r="S38" s="13">
        <v>35</v>
      </c>
      <c r="T38" s="1">
        <v>0.45945</v>
      </c>
      <c r="U38" s="1">
        <v>0.32355</v>
      </c>
      <c r="V38" s="1">
        <v>0.41085000000000005</v>
      </c>
      <c r="W38" s="1">
        <v>0.6044499999999999</v>
      </c>
      <c r="X38" s="1">
        <v>0.5908</v>
      </c>
      <c r="Y38" s="1">
        <v>0.46904999999999997</v>
      </c>
      <c r="Z38" s="1">
        <v>0.6971</v>
      </c>
      <c r="AA38" s="1">
        <v>0.6661</v>
      </c>
      <c r="AB38" s="1">
        <v>0.59325</v>
      </c>
      <c r="AC38" s="1">
        <v>0.64115</v>
      </c>
    </row>
    <row r="39" spans="6:29" ht="12.75">
      <c r="F39" s="13"/>
      <c r="R39" s="1">
        <v>0.035</v>
      </c>
      <c r="S39" s="13">
        <v>36</v>
      </c>
      <c r="T39" s="1">
        <v>0.44399999999999995</v>
      </c>
      <c r="U39" s="1">
        <v>0.30955</v>
      </c>
      <c r="V39" s="1">
        <v>0.39549999999999996</v>
      </c>
      <c r="W39" s="1">
        <v>0.5884</v>
      </c>
      <c r="X39" s="1">
        <v>0.5761499999999999</v>
      </c>
      <c r="Y39" s="1">
        <v>0.45320000000000005</v>
      </c>
      <c r="Z39" s="1">
        <v>0.6835</v>
      </c>
      <c r="AA39" s="1">
        <v>0.65105</v>
      </c>
      <c r="AB39" s="1">
        <v>0.5797</v>
      </c>
      <c r="AC39" s="1">
        <v>0.623</v>
      </c>
    </row>
    <row r="40" spans="6:29" ht="12.75">
      <c r="F40" s="13"/>
      <c r="R40" s="1">
        <v>0.036</v>
      </c>
      <c r="S40" s="13">
        <v>37</v>
      </c>
      <c r="T40" s="1">
        <v>0.4283</v>
      </c>
      <c r="U40" s="1">
        <v>0.29495000000000005</v>
      </c>
      <c r="V40" s="1">
        <v>0.37860000000000005</v>
      </c>
      <c r="W40" s="1">
        <v>0.5736</v>
      </c>
      <c r="X40" s="1">
        <v>0.56065</v>
      </c>
      <c r="Y40" s="1">
        <v>0.43605000000000005</v>
      </c>
      <c r="Z40" s="1">
        <v>0.6692</v>
      </c>
      <c r="AA40" s="1">
        <v>0.63525</v>
      </c>
      <c r="AB40" s="1">
        <v>0.5651999999999999</v>
      </c>
      <c r="AC40" s="1">
        <v>0.6061000000000001</v>
      </c>
    </row>
    <row r="41" spans="6:29" ht="12.75">
      <c r="F41" s="13"/>
      <c r="R41" s="1">
        <v>0.037</v>
      </c>
      <c r="S41" s="13">
        <v>38</v>
      </c>
      <c r="T41" s="1">
        <v>0.4133</v>
      </c>
      <c r="U41" s="1">
        <v>0.28090000000000004</v>
      </c>
      <c r="V41" s="1">
        <v>0.36565000000000003</v>
      </c>
      <c r="W41" s="1">
        <v>0.55865</v>
      </c>
      <c r="X41" s="1">
        <v>0.54715</v>
      </c>
      <c r="Y41" s="1">
        <v>0.4205</v>
      </c>
      <c r="Z41" s="1">
        <v>0.6548</v>
      </c>
      <c r="AA41" s="1">
        <v>0.6214500000000001</v>
      </c>
      <c r="AB41" s="1">
        <v>0.5522</v>
      </c>
      <c r="AC41" s="1">
        <v>0.58855</v>
      </c>
    </row>
    <row r="42" spans="5:29" ht="12.75">
      <c r="E42" s="1"/>
      <c r="F42" s="13"/>
      <c r="R42" s="1">
        <v>0.038</v>
      </c>
      <c r="S42" s="13">
        <v>39</v>
      </c>
      <c r="T42" s="1">
        <v>0.39790000000000003</v>
      </c>
      <c r="U42" s="1">
        <v>0.2691</v>
      </c>
      <c r="V42" s="1">
        <v>0.35075</v>
      </c>
      <c r="W42" s="1">
        <v>0.54525</v>
      </c>
      <c r="X42" s="1">
        <v>0.5334</v>
      </c>
      <c r="Y42" s="1">
        <v>0.405</v>
      </c>
      <c r="Z42" s="1">
        <v>0.6395</v>
      </c>
      <c r="AA42" s="1">
        <v>0.60745</v>
      </c>
      <c r="AB42" s="1">
        <v>0.5386</v>
      </c>
      <c r="AC42" s="1">
        <v>0.5704</v>
      </c>
    </row>
    <row r="43" spans="18:29" ht="12.75">
      <c r="R43" s="1">
        <v>0.039</v>
      </c>
      <c r="S43" s="13">
        <v>40</v>
      </c>
      <c r="T43" s="1">
        <v>0.38344999999999996</v>
      </c>
      <c r="U43" s="1">
        <v>0.25625</v>
      </c>
      <c r="V43" s="1">
        <v>0.3376</v>
      </c>
      <c r="W43" s="1">
        <v>0.5316000000000001</v>
      </c>
      <c r="X43" s="1">
        <v>0.51875</v>
      </c>
      <c r="Y43" s="1">
        <v>0.38865000000000005</v>
      </c>
      <c r="Z43" s="1">
        <v>0.62575</v>
      </c>
      <c r="AA43" s="1">
        <v>0.59325</v>
      </c>
      <c r="AB43" s="1">
        <v>0.52615</v>
      </c>
      <c r="AC43" s="1">
        <v>0.5540499999999999</v>
      </c>
    </row>
    <row r="44" spans="18:29" ht="12.75">
      <c r="R44" s="1">
        <v>0.04</v>
      </c>
      <c r="S44" s="13">
        <v>41</v>
      </c>
      <c r="T44" s="1">
        <v>0.37015</v>
      </c>
      <c r="U44" s="1">
        <v>0.24380000000000002</v>
      </c>
      <c r="V44" s="1">
        <v>0.3225</v>
      </c>
      <c r="W44" s="1">
        <v>0.517</v>
      </c>
      <c r="X44" s="1">
        <v>0.50585</v>
      </c>
      <c r="Y44" s="1">
        <v>0.3731</v>
      </c>
      <c r="Z44" s="1">
        <v>0.6124499999999999</v>
      </c>
      <c r="AA44" s="1">
        <v>0.57775</v>
      </c>
      <c r="AB44" s="1">
        <v>0.5123</v>
      </c>
      <c r="AC44" s="1">
        <v>0.53855</v>
      </c>
    </row>
    <row r="45" spans="18:29" ht="12.75">
      <c r="R45" s="1">
        <v>0.041</v>
      </c>
      <c r="S45" s="13">
        <v>42</v>
      </c>
      <c r="T45" s="1">
        <v>0.35545000000000004</v>
      </c>
      <c r="U45" s="1">
        <v>0.23185</v>
      </c>
      <c r="V45" s="1">
        <v>0.30875</v>
      </c>
      <c r="W45" s="1">
        <v>0.5048</v>
      </c>
      <c r="X45" s="1">
        <v>0.4929</v>
      </c>
      <c r="Y45" s="1">
        <v>0.36</v>
      </c>
      <c r="Z45" s="1">
        <v>0.59855</v>
      </c>
      <c r="AA45" s="1">
        <v>0.56345</v>
      </c>
      <c r="AB45" s="1">
        <v>0.49955000000000005</v>
      </c>
      <c r="AC45" s="1">
        <v>0.52165</v>
      </c>
    </row>
    <row r="46" spans="18:29" ht="12.75">
      <c r="R46" s="1">
        <v>0.042</v>
      </c>
      <c r="S46" s="13">
        <v>43</v>
      </c>
      <c r="T46" s="1">
        <v>0.34335000000000004</v>
      </c>
      <c r="U46" s="1">
        <v>0.22224999999999995</v>
      </c>
      <c r="V46" s="1">
        <v>0.2962</v>
      </c>
      <c r="W46" s="1">
        <v>0.4909</v>
      </c>
      <c r="X46" s="1">
        <v>0.47940000000000005</v>
      </c>
      <c r="Y46" s="1">
        <v>0.3459</v>
      </c>
      <c r="Z46" s="1">
        <v>0.5832999999999999</v>
      </c>
      <c r="AA46" s="1">
        <v>0.5488999999999999</v>
      </c>
      <c r="AB46" s="1">
        <v>0.48734999999999995</v>
      </c>
      <c r="AC46" s="1">
        <v>0.50685</v>
      </c>
    </row>
    <row r="47" spans="18:29" ht="12.75">
      <c r="R47" s="1">
        <v>0.043</v>
      </c>
      <c r="S47" s="13">
        <v>44</v>
      </c>
      <c r="T47" s="1">
        <v>0.3287</v>
      </c>
      <c r="U47" s="1">
        <v>0.2125</v>
      </c>
      <c r="V47" s="1">
        <v>0.2841</v>
      </c>
      <c r="W47" s="1">
        <v>0.47795</v>
      </c>
      <c r="X47" s="1">
        <v>0.46614999999999995</v>
      </c>
      <c r="Y47" s="1">
        <v>0.33185</v>
      </c>
      <c r="Z47" s="1">
        <v>0.5694</v>
      </c>
      <c r="AA47" s="1">
        <v>0.53615</v>
      </c>
      <c r="AB47" s="1">
        <v>0.47514999999999996</v>
      </c>
      <c r="AC47" s="1">
        <v>0.4911</v>
      </c>
    </row>
    <row r="48" spans="18:29" ht="12.75">
      <c r="R48" s="1">
        <v>0.044</v>
      </c>
      <c r="S48" s="13">
        <v>45</v>
      </c>
      <c r="T48" s="1">
        <v>0.31635</v>
      </c>
      <c r="U48" s="1">
        <v>0.20284999999999997</v>
      </c>
      <c r="V48" s="1">
        <v>0.27215</v>
      </c>
      <c r="W48" s="1">
        <v>0.46419999999999995</v>
      </c>
      <c r="X48" s="1">
        <v>0.45199999999999996</v>
      </c>
      <c r="Y48" s="1">
        <v>0.31820000000000004</v>
      </c>
      <c r="Z48" s="1">
        <v>0.555</v>
      </c>
      <c r="AA48" s="1">
        <v>0.5224500000000001</v>
      </c>
      <c r="AB48" s="1">
        <v>0.46314999999999995</v>
      </c>
      <c r="AC48" s="1">
        <v>0.47509999999999997</v>
      </c>
    </row>
    <row r="49" spans="18:29" ht="12.75">
      <c r="R49" s="1">
        <v>0.045</v>
      </c>
      <c r="S49" s="13">
        <v>46</v>
      </c>
      <c r="T49" s="1">
        <v>0.30289999999999995</v>
      </c>
      <c r="U49" s="1">
        <v>0.19335000000000002</v>
      </c>
      <c r="V49" s="1">
        <v>0.26039999999999996</v>
      </c>
      <c r="W49" s="1">
        <v>0.45085</v>
      </c>
      <c r="X49" s="1">
        <v>0.43975</v>
      </c>
      <c r="Y49" s="1">
        <v>0.30435</v>
      </c>
      <c r="Z49" s="1">
        <v>0.54295</v>
      </c>
      <c r="AA49" s="1">
        <v>0.5085</v>
      </c>
      <c r="AB49" s="1">
        <v>0.4505</v>
      </c>
      <c r="AC49" s="1">
        <v>0.45914999999999995</v>
      </c>
    </row>
    <row r="50" spans="18:29" ht="12.75">
      <c r="R50" s="1">
        <v>0.046</v>
      </c>
      <c r="S50" s="13">
        <v>47</v>
      </c>
      <c r="T50" s="1">
        <v>0.29164999999999996</v>
      </c>
      <c r="U50" s="1">
        <v>0.18494999999999995</v>
      </c>
      <c r="V50" s="1">
        <v>0.24965000000000004</v>
      </c>
      <c r="W50" s="1">
        <v>0.43820000000000003</v>
      </c>
      <c r="X50" s="1">
        <v>0.42600000000000005</v>
      </c>
      <c r="Y50" s="1">
        <v>0.29105000000000003</v>
      </c>
      <c r="Z50" s="1">
        <v>0.5291</v>
      </c>
      <c r="AA50" s="1">
        <v>0.49575</v>
      </c>
      <c r="AB50" s="1">
        <v>0.4374</v>
      </c>
      <c r="AC50" s="1">
        <v>0.44465</v>
      </c>
    </row>
    <row r="51" spans="18:29" ht="12.75">
      <c r="R51" s="1">
        <v>0.047</v>
      </c>
      <c r="S51" s="13">
        <v>48</v>
      </c>
      <c r="T51" s="1">
        <v>0.27854999999999996</v>
      </c>
      <c r="U51" s="1">
        <v>0.17769999999999997</v>
      </c>
      <c r="V51" s="1">
        <v>0.23814999999999997</v>
      </c>
      <c r="W51" s="1">
        <v>0.42490000000000006</v>
      </c>
      <c r="X51" s="1">
        <v>0.4132</v>
      </c>
      <c r="Y51" s="1">
        <v>0.28</v>
      </c>
      <c r="Z51" s="1">
        <v>0.5155000000000001</v>
      </c>
      <c r="AA51" s="1">
        <v>0.48275</v>
      </c>
      <c r="AB51" s="1">
        <v>0.42605000000000004</v>
      </c>
      <c r="AC51" s="1">
        <v>0.42905000000000004</v>
      </c>
    </row>
    <row r="52" spans="18:29" ht="12.75">
      <c r="R52" s="1">
        <v>0.048</v>
      </c>
      <c r="S52" s="13">
        <v>49</v>
      </c>
      <c r="T52" s="1">
        <v>0.26849999999999996</v>
      </c>
      <c r="U52" s="1">
        <v>0.16959999999999997</v>
      </c>
      <c r="V52" s="1">
        <v>0.22829999999999995</v>
      </c>
      <c r="W52" s="1">
        <v>0.4121</v>
      </c>
      <c r="X52" s="1">
        <v>0.40164999999999995</v>
      </c>
      <c r="Y52" s="1">
        <v>0.26839999999999997</v>
      </c>
      <c r="Z52" s="1">
        <v>0.5034000000000001</v>
      </c>
      <c r="AA52" s="1">
        <v>0.46995</v>
      </c>
      <c r="AB52" s="1">
        <v>0.41459999999999997</v>
      </c>
      <c r="AC52" s="1">
        <v>0.41490000000000005</v>
      </c>
    </row>
    <row r="53" spans="18:29" ht="12.75">
      <c r="R53" s="1">
        <v>0.049</v>
      </c>
      <c r="S53" s="13">
        <v>50</v>
      </c>
      <c r="T53" s="1">
        <v>0.25754999999999995</v>
      </c>
      <c r="U53" s="1">
        <v>0.16190000000000004</v>
      </c>
      <c r="V53" s="1">
        <v>0.21914999999999996</v>
      </c>
      <c r="W53" s="1">
        <v>0.40080000000000005</v>
      </c>
      <c r="X53" s="1">
        <v>0.3893</v>
      </c>
      <c r="Y53" s="1">
        <v>0.25595</v>
      </c>
      <c r="Z53" s="1">
        <v>0.49085</v>
      </c>
      <c r="AA53" s="1">
        <v>0.4565</v>
      </c>
      <c r="AB53" s="1">
        <v>0.40075000000000005</v>
      </c>
      <c r="AC53" s="1">
        <v>0.39985000000000004</v>
      </c>
    </row>
    <row r="54" spans="18:29" ht="12.75">
      <c r="R54" s="1">
        <v>0.05</v>
      </c>
      <c r="S54" s="13">
        <v>51</v>
      </c>
      <c r="T54" s="1">
        <v>0.24795</v>
      </c>
      <c r="U54" s="1">
        <v>0.15359999999999996</v>
      </c>
      <c r="V54" s="1">
        <v>0.20930000000000004</v>
      </c>
      <c r="W54" s="1">
        <v>0.38839999999999997</v>
      </c>
      <c r="X54" s="1">
        <v>0.37739999999999996</v>
      </c>
      <c r="Y54" s="1">
        <v>0.24365000000000003</v>
      </c>
      <c r="Z54" s="1">
        <v>0.47819999999999996</v>
      </c>
      <c r="AA54" s="1">
        <v>0.44299999999999995</v>
      </c>
      <c r="AB54" s="1">
        <v>0.3902</v>
      </c>
      <c r="AC54" s="1">
        <v>0.38595</v>
      </c>
    </row>
    <row r="55" spans="18:29" ht="12.75">
      <c r="R55" s="1">
        <v>0.051</v>
      </c>
      <c r="S55" s="13">
        <v>52</v>
      </c>
      <c r="T55" s="1">
        <v>0.2369</v>
      </c>
      <c r="U55" s="1">
        <v>0.14649999999999996</v>
      </c>
      <c r="V55" s="1">
        <v>0.20035000000000003</v>
      </c>
      <c r="W55" s="1">
        <v>0.37625</v>
      </c>
      <c r="X55" s="1">
        <v>0.36519999999999997</v>
      </c>
      <c r="Y55" s="1">
        <v>0.23324999999999996</v>
      </c>
      <c r="Z55" s="1">
        <v>0.46495</v>
      </c>
      <c r="AA55" s="1">
        <v>0.42989999999999995</v>
      </c>
      <c r="AB55" s="1">
        <v>0.37855000000000005</v>
      </c>
      <c r="AC55" s="1">
        <v>0.37065000000000003</v>
      </c>
    </row>
    <row r="56" spans="18:29" ht="12.75">
      <c r="R56" s="1">
        <v>0.052</v>
      </c>
      <c r="S56" s="13">
        <v>53</v>
      </c>
      <c r="T56" s="1">
        <v>0.22855000000000003</v>
      </c>
      <c r="U56" s="1">
        <v>0.13915</v>
      </c>
      <c r="V56" s="1">
        <v>0.19205000000000005</v>
      </c>
      <c r="W56" s="1">
        <v>0.36375</v>
      </c>
      <c r="X56" s="1">
        <v>0.35285</v>
      </c>
      <c r="Y56" s="1">
        <v>0.2238</v>
      </c>
      <c r="Z56" s="1">
        <v>0.45220000000000005</v>
      </c>
      <c r="AA56" s="1">
        <v>0.4181</v>
      </c>
      <c r="AB56" s="1">
        <v>0.36739999999999995</v>
      </c>
      <c r="AC56" s="1">
        <v>0.35940000000000005</v>
      </c>
    </row>
    <row r="57" spans="18:29" ht="12.75">
      <c r="R57" s="1">
        <v>0.053</v>
      </c>
      <c r="S57" s="13">
        <v>54</v>
      </c>
      <c r="T57" s="1">
        <v>0.21924999999999994</v>
      </c>
      <c r="U57" s="1">
        <v>0.132</v>
      </c>
      <c r="V57" s="1">
        <v>0.1846</v>
      </c>
      <c r="W57" s="1">
        <v>0.35205</v>
      </c>
      <c r="X57" s="1">
        <v>0.3419</v>
      </c>
      <c r="Y57" s="1">
        <v>0.21445000000000003</v>
      </c>
      <c r="Z57" s="1">
        <v>0.4395</v>
      </c>
      <c r="AA57" s="1">
        <v>0.40659999999999996</v>
      </c>
      <c r="AB57" s="1">
        <v>0.35705</v>
      </c>
      <c r="AC57" s="1">
        <v>0.34545000000000003</v>
      </c>
    </row>
    <row r="58" spans="18:29" ht="12.75">
      <c r="R58" s="1">
        <v>0.054</v>
      </c>
      <c r="S58" s="13">
        <v>55</v>
      </c>
      <c r="T58" s="1">
        <v>0.20965</v>
      </c>
      <c r="U58" s="1">
        <v>0.12575000000000003</v>
      </c>
      <c r="V58" s="1">
        <v>0.17715000000000003</v>
      </c>
      <c r="W58" s="1">
        <v>0.34114999999999995</v>
      </c>
      <c r="X58" s="1">
        <v>0.3315</v>
      </c>
      <c r="Y58" s="1">
        <v>0.20525000000000004</v>
      </c>
      <c r="Z58" s="1">
        <v>0.42615000000000003</v>
      </c>
      <c r="AA58" s="1">
        <v>0.39344999999999997</v>
      </c>
      <c r="AB58" s="1">
        <v>0.34795</v>
      </c>
      <c r="AC58" s="1">
        <v>0.33265</v>
      </c>
    </row>
    <row r="59" spans="18:29" ht="12.75">
      <c r="R59" s="1">
        <v>0.055</v>
      </c>
      <c r="S59" s="13">
        <v>56</v>
      </c>
      <c r="T59" s="1">
        <v>0.20135000000000003</v>
      </c>
      <c r="U59" s="1">
        <v>0.1199</v>
      </c>
      <c r="V59" s="1">
        <v>0.16935</v>
      </c>
      <c r="W59" s="1">
        <v>0.33065</v>
      </c>
      <c r="X59" s="1">
        <v>0.32094999999999996</v>
      </c>
      <c r="Y59" s="1">
        <v>0.19669999999999999</v>
      </c>
      <c r="Z59" s="1">
        <v>0.41485000000000005</v>
      </c>
      <c r="AA59" s="1">
        <v>0.38149999999999995</v>
      </c>
      <c r="AB59" s="1">
        <v>0.33694999999999997</v>
      </c>
      <c r="AC59" s="1">
        <v>0.31920000000000004</v>
      </c>
    </row>
    <row r="60" spans="18:29" ht="12.75">
      <c r="R60" s="1">
        <v>0.056</v>
      </c>
      <c r="S60" s="13">
        <v>57</v>
      </c>
      <c r="T60" s="1">
        <v>0.19279999999999997</v>
      </c>
      <c r="U60" s="1">
        <v>0.11380000000000001</v>
      </c>
      <c r="V60" s="1">
        <v>0.16195000000000004</v>
      </c>
      <c r="W60" s="1">
        <v>0.31984999999999997</v>
      </c>
      <c r="X60" s="1">
        <v>0.31015000000000004</v>
      </c>
      <c r="Y60" s="1">
        <v>0.18789999999999996</v>
      </c>
      <c r="Z60" s="1">
        <v>0.404</v>
      </c>
      <c r="AA60" s="1">
        <v>0.36995</v>
      </c>
      <c r="AB60" s="1">
        <v>0.32675</v>
      </c>
      <c r="AC60" s="1">
        <v>0.3067</v>
      </c>
    </row>
    <row r="61" spans="18:29" ht="12.75">
      <c r="R61" s="1">
        <v>0.057</v>
      </c>
      <c r="S61" s="13">
        <v>58</v>
      </c>
      <c r="T61" s="1">
        <v>0.18489999999999995</v>
      </c>
      <c r="U61" s="1">
        <v>0.10870000000000002</v>
      </c>
      <c r="V61" s="1">
        <v>0.15444999999999998</v>
      </c>
      <c r="W61" s="1">
        <v>0.30955</v>
      </c>
      <c r="X61" s="1">
        <v>0.30005000000000004</v>
      </c>
      <c r="Y61" s="1">
        <v>0.18120000000000003</v>
      </c>
      <c r="Z61" s="1">
        <v>0.39049999999999996</v>
      </c>
      <c r="AA61" s="1">
        <v>0.35734999999999995</v>
      </c>
      <c r="AB61" s="1">
        <v>0.31679999999999997</v>
      </c>
      <c r="AC61" s="1">
        <v>0.2944</v>
      </c>
    </row>
    <row r="62" spans="18:29" ht="12.75">
      <c r="R62" s="1">
        <v>0.058</v>
      </c>
      <c r="S62" s="13">
        <v>59</v>
      </c>
      <c r="T62" s="1">
        <v>0.1774</v>
      </c>
      <c r="U62" s="1">
        <v>0.10394999999999999</v>
      </c>
      <c r="V62" s="1">
        <v>0.14725</v>
      </c>
      <c r="W62" s="1">
        <v>0.29915</v>
      </c>
      <c r="X62" s="1">
        <v>0.29025</v>
      </c>
      <c r="Y62" s="1">
        <v>0.17290000000000005</v>
      </c>
      <c r="Z62" s="1">
        <v>0.379</v>
      </c>
      <c r="AA62" s="1">
        <v>0.34614999999999996</v>
      </c>
      <c r="AB62" s="1">
        <v>0.30694999999999995</v>
      </c>
      <c r="AC62" s="1">
        <v>0.28280000000000005</v>
      </c>
    </row>
    <row r="63" spans="18:29" ht="12.75">
      <c r="R63" s="1">
        <v>0.059</v>
      </c>
      <c r="S63" s="13">
        <v>60</v>
      </c>
      <c r="T63" s="1">
        <v>0.17010000000000003</v>
      </c>
      <c r="U63" s="1">
        <v>0.0998</v>
      </c>
      <c r="V63" s="1">
        <v>0.14005</v>
      </c>
      <c r="W63" s="1">
        <v>0.2894</v>
      </c>
      <c r="X63" s="1">
        <v>0.27975000000000005</v>
      </c>
      <c r="Y63" s="1">
        <v>0.16579999999999995</v>
      </c>
      <c r="Z63" s="1">
        <v>0.36745000000000005</v>
      </c>
      <c r="AA63" s="1">
        <v>0.33530000000000004</v>
      </c>
      <c r="AB63" s="1">
        <v>0.29764999999999997</v>
      </c>
      <c r="AC63" s="1">
        <v>0.27135</v>
      </c>
    </row>
    <row r="64" spans="18:29" ht="12.75">
      <c r="R64" s="1">
        <v>0.06</v>
      </c>
      <c r="S64" s="13">
        <v>61</v>
      </c>
      <c r="T64" s="1">
        <v>0.1632</v>
      </c>
      <c r="U64" s="1">
        <v>0.095</v>
      </c>
      <c r="V64" s="1">
        <v>0.13490000000000002</v>
      </c>
      <c r="W64" s="1">
        <v>0.27925</v>
      </c>
      <c r="X64" s="1">
        <v>0.27049999999999996</v>
      </c>
      <c r="Y64" s="1">
        <v>0.15810000000000002</v>
      </c>
      <c r="Z64" s="1">
        <v>0.3557</v>
      </c>
      <c r="AA64" s="1">
        <v>0.32435</v>
      </c>
      <c r="AB64" s="1">
        <v>0.28755</v>
      </c>
      <c r="AC64" s="1">
        <v>0.26015</v>
      </c>
    </row>
    <row r="65" spans="18:29" ht="12.75">
      <c r="R65" s="1">
        <v>0.061</v>
      </c>
      <c r="S65" s="13">
        <v>62</v>
      </c>
      <c r="T65" s="1">
        <v>0.15639999999999998</v>
      </c>
      <c r="U65" s="1">
        <v>0.09119999999999995</v>
      </c>
      <c r="V65" s="1">
        <v>0.12785000000000002</v>
      </c>
      <c r="W65" s="1">
        <v>0.26970000000000005</v>
      </c>
      <c r="X65" s="1">
        <v>0.26175000000000004</v>
      </c>
      <c r="Y65" s="1">
        <v>0.15075000000000005</v>
      </c>
      <c r="Z65" s="1">
        <v>0.34419999999999995</v>
      </c>
      <c r="AA65" s="1">
        <v>0.31479999999999997</v>
      </c>
      <c r="AB65" s="1">
        <v>0.2791</v>
      </c>
      <c r="AC65" s="1">
        <v>0.2489</v>
      </c>
    </row>
    <row r="66" spans="18:29" ht="12.75">
      <c r="R66" s="1">
        <v>0.062</v>
      </c>
      <c r="S66" s="13">
        <v>63</v>
      </c>
      <c r="T66" s="1">
        <v>0.14880000000000004</v>
      </c>
      <c r="U66" s="1">
        <v>0.08740000000000003</v>
      </c>
      <c r="V66" s="1">
        <v>0.12125</v>
      </c>
      <c r="W66" s="1">
        <v>0.2613</v>
      </c>
      <c r="X66" s="1">
        <v>0.2538</v>
      </c>
      <c r="Y66" s="1">
        <v>0.14305</v>
      </c>
      <c r="Z66" s="1">
        <v>0.33445</v>
      </c>
      <c r="AA66" s="1">
        <v>0.30315000000000003</v>
      </c>
      <c r="AB66" s="1">
        <v>0.27064999999999995</v>
      </c>
      <c r="AC66" s="1">
        <v>0.2379</v>
      </c>
    </row>
    <row r="67" spans="18:29" ht="12.75">
      <c r="R67" s="1">
        <v>0.063</v>
      </c>
      <c r="S67" s="13">
        <v>64</v>
      </c>
      <c r="T67" s="1">
        <v>0.14190000000000003</v>
      </c>
      <c r="U67" s="1">
        <v>0.08394999999999997</v>
      </c>
      <c r="V67" s="1">
        <v>0.11655000000000004</v>
      </c>
      <c r="W67" s="1">
        <v>0.25339999999999996</v>
      </c>
      <c r="X67" s="1">
        <v>0.246</v>
      </c>
      <c r="Y67" s="1">
        <v>0.13670000000000004</v>
      </c>
      <c r="Z67" s="1">
        <v>0.3235</v>
      </c>
      <c r="AA67" s="1">
        <v>0.29315</v>
      </c>
      <c r="AB67" s="1">
        <v>0.2632</v>
      </c>
      <c r="AC67" s="1">
        <v>0.22875</v>
      </c>
    </row>
    <row r="68" spans="18:29" ht="12.75">
      <c r="R68" s="1">
        <v>0.064</v>
      </c>
      <c r="S68" s="13">
        <v>65</v>
      </c>
      <c r="T68" s="1">
        <v>0.1362</v>
      </c>
      <c r="U68" s="1">
        <v>0.08045000000000002</v>
      </c>
      <c r="V68" s="1">
        <v>0.11150000000000004</v>
      </c>
      <c r="W68" s="1">
        <v>0.24534999999999996</v>
      </c>
      <c r="X68" s="1">
        <v>0.23855000000000004</v>
      </c>
      <c r="Y68" s="1">
        <v>0.13029999999999997</v>
      </c>
      <c r="Z68" s="1">
        <v>0.31375</v>
      </c>
      <c r="AA68" s="1">
        <v>0.2831</v>
      </c>
      <c r="AB68" s="1">
        <v>0.2552</v>
      </c>
      <c r="AC68" s="1">
        <v>0.21945000000000003</v>
      </c>
    </row>
    <row r="69" spans="18:29" ht="12.75">
      <c r="R69" s="1">
        <v>0.065</v>
      </c>
      <c r="S69" s="13">
        <v>66</v>
      </c>
      <c r="T69" s="1">
        <v>0.13019999999999998</v>
      </c>
      <c r="U69" s="1">
        <v>0.07630000000000003</v>
      </c>
      <c r="V69" s="1">
        <v>0.10670000000000002</v>
      </c>
      <c r="W69" s="1">
        <v>0.2375</v>
      </c>
      <c r="X69" s="1">
        <v>0.2309</v>
      </c>
      <c r="Y69" s="1">
        <v>0.12295</v>
      </c>
      <c r="Z69" s="1">
        <v>0.30300000000000005</v>
      </c>
      <c r="AA69" s="1">
        <v>0.2734</v>
      </c>
      <c r="AB69" s="1">
        <v>0.24695</v>
      </c>
      <c r="AC69" s="1">
        <v>0.21045000000000003</v>
      </c>
    </row>
    <row r="70" spans="18:29" ht="12.75">
      <c r="R70" s="1">
        <v>0.066</v>
      </c>
      <c r="S70" s="13">
        <v>67</v>
      </c>
      <c r="T70" s="1">
        <v>0.12544999999999995</v>
      </c>
      <c r="U70" s="1">
        <v>0.07264999999999999</v>
      </c>
      <c r="V70" s="1">
        <v>0.1018</v>
      </c>
      <c r="W70" s="1">
        <v>0.23029999999999995</v>
      </c>
      <c r="X70" s="1">
        <v>0.22294999999999998</v>
      </c>
      <c r="Y70" s="1">
        <v>0.11760000000000004</v>
      </c>
      <c r="Z70" s="1">
        <v>0.29355</v>
      </c>
      <c r="AA70" s="1">
        <v>0.26444999999999996</v>
      </c>
      <c r="AB70" s="1">
        <v>0.24039999999999995</v>
      </c>
      <c r="AC70" s="1">
        <v>0.20179999999999998</v>
      </c>
    </row>
    <row r="71" spans="18:29" ht="12.75">
      <c r="R71" s="1">
        <v>0.067</v>
      </c>
      <c r="S71" s="13">
        <v>68</v>
      </c>
      <c r="T71" s="1">
        <v>0.11950000000000005</v>
      </c>
      <c r="U71" s="1">
        <v>0.06989999999999996</v>
      </c>
      <c r="V71" s="1">
        <v>0.09730000000000005</v>
      </c>
      <c r="W71" s="1">
        <v>0.22255000000000003</v>
      </c>
      <c r="X71" s="1">
        <v>0.21409999999999996</v>
      </c>
      <c r="Y71" s="1">
        <v>0.11275000000000002</v>
      </c>
      <c r="Z71" s="1">
        <v>0.28325</v>
      </c>
      <c r="AA71" s="1">
        <v>0.25615</v>
      </c>
      <c r="AB71" s="1">
        <v>0.23329999999999995</v>
      </c>
      <c r="AC71" s="1">
        <v>0.1935</v>
      </c>
    </row>
    <row r="72" spans="18:29" ht="12.75">
      <c r="R72" s="1">
        <v>0.068</v>
      </c>
      <c r="S72" s="13">
        <v>69</v>
      </c>
      <c r="T72" s="1">
        <v>0.11395</v>
      </c>
      <c r="U72" s="1">
        <v>0.06655</v>
      </c>
      <c r="V72" s="1">
        <v>0.09394999999999998</v>
      </c>
      <c r="W72" s="1">
        <v>0.21350000000000002</v>
      </c>
      <c r="X72" s="1">
        <v>0.20599999999999996</v>
      </c>
      <c r="Y72" s="1">
        <v>0.10794999999999999</v>
      </c>
      <c r="Z72" s="1">
        <v>0.2742</v>
      </c>
      <c r="AA72" s="1">
        <v>0.24834999999999996</v>
      </c>
      <c r="AB72" s="1">
        <v>0.22625</v>
      </c>
      <c r="AC72" s="1">
        <v>0.18589999999999995</v>
      </c>
    </row>
    <row r="73" spans="18:29" ht="12.75">
      <c r="R73" s="1">
        <v>0.0689999999999999</v>
      </c>
      <c r="S73" s="13">
        <v>70</v>
      </c>
      <c r="T73" s="1">
        <v>0.10870000000000002</v>
      </c>
      <c r="U73" s="1">
        <v>0.06364999999999998</v>
      </c>
      <c r="V73" s="1">
        <v>0.09035000000000004</v>
      </c>
      <c r="W73" s="1">
        <v>0.20545000000000002</v>
      </c>
      <c r="X73" s="1">
        <v>0.19920000000000004</v>
      </c>
      <c r="Y73" s="1">
        <v>0.10345000000000004</v>
      </c>
      <c r="Z73" s="1">
        <v>0.26495</v>
      </c>
      <c r="AA73" s="1">
        <v>0.24070000000000003</v>
      </c>
      <c r="AB73" s="1">
        <v>0.21950000000000003</v>
      </c>
      <c r="AC73" s="1">
        <v>0.17815000000000003</v>
      </c>
    </row>
    <row r="74" spans="18:29" ht="12.75">
      <c r="R74" s="1">
        <v>0.0699999999999999</v>
      </c>
      <c r="S74" s="13">
        <v>71</v>
      </c>
      <c r="T74" s="1">
        <v>0.10399999999999998</v>
      </c>
      <c r="U74" s="1">
        <v>0.060250000000000026</v>
      </c>
      <c r="V74" s="1">
        <v>0.08620000000000005</v>
      </c>
      <c r="W74" s="1">
        <v>0.1987</v>
      </c>
      <c r="X74" s="1">
        <v>0.19210000000000005</v>
      </c>
      <c r="Y74" s="1">
        <v>0.09865000000000002</v>
      </c>
      <c r="Z74" s="1">
        <v>0.2572</v>
      </c>
      <c r="AA74" s="1">
        <v>0.23334999999999995</v>
      </c>
      <c r="AB74" s="1">
        <v>0.21194999999999997</v>
      </c>
      <c r="AC74" s="1">
        <v>0.1714</v>
      </c>
    </row>
    <row r="75" spans="18:29" ht="12.75">
      <c r="R75" s="1">
        <v>0.071</v>
      </c>
      <c r="S75" s="13">
        <v>72</v>
      </c>
      <c r="T75" s="1">
        <v>0.10019999999999996</v>
      </c>
      <c r="U75" s="1">
        <v>0.05820000000000003</v>
      </c>
      <c r="V75" s="1">
        <v>0.08214999999999995</v>
      </c>
      <c r="W75" s="1">
        <v>0.1916</v>
      </c>
      <c r="X75" s="1">
        <v>0.18574999999999997</v>
      </c>
      <c r="Y75" s="1">
        <v>0.09404999999999997</v>
      </c>
      <c r="Z75" s="1">
        <v>0.24924999999999997</v>
      </c>
      <c r="AA75" s="1">
        <v>0.22475</v>
      </c>
      <c r="AB75" s="1">
        <v>0.20520000000000005</v>
      </c>
      <c r="AC75" s="1">
        <v>0.16325</v>
      </c>
    </row>
    <row r="76" spans="18:29" ht="12.75">
      <c r="R76" s="1">
        <v>0.0719999999999999</v>
      </c>
      <c r="S76" s="13">
        <v>73</v>
      </c>
      <c r="T76" s="1">
        <v>0.09604999999999997</v>
      </c>
      <c r="U76" s="1">
        <v>0.054950000000000054</v>
      </c>
      <c r="V76" s="1">
        <v>0.07825000000000004</v>
      </c>
      <c r="W76" s="1">
        <v>0.18515000000000004</v>
      </c>
      <c r="X76" s="1">
        <v>0.17855</v>
      </c>
      <c r="Y76" s="1">
        <v>0.09040000000000004</v>
      </c>
      <c r="Z76" s="1">
        <v>0.24139999999999995</v>
      </c>
      <c r="AA76" s="1">
        <v>0.21694999999999998</v>
      </c>
      <c r="AB76" s="1">
        <v>0.19774999999999998</v>
      </c>
      <c r="AC76" s="1">
        <v>0.15644999999999998</v>
      </c>
    </row>
    <row r="77" spans="18:29" ht="12.75">
      <c r="R77" s="1">
        <v>0.0729999999999999</v>
      </c>
      <c r="S77" s="13">
        <v>74</v>
      </c>
      <c r="T77" s="1">
        <v>0.09235000000000004</v>
      </c>
      <c r="U77" s="1">
        <v>0.052749999999999964</v>
      </c>
      <c r="V77" s="1">
        <v>0.07479999999999998</v>
      </c>
      <c r="W77" s="1">
        <v>0.17779999999999996</v>
      </c>
      <c r="X77" s="1">
        <v>0.17154999999999998</v>
      </c>
      <c r="Y77" s="1">
        <v>0.08709999999999996</v>
      </c>
      <c r="Z77" s="1">
        <v>0.2339</v>
      </c>
      <c r="AA77" s="1">
        <v>0.20840000000000003</v>
      </c>
      <c r="AB77" s="1">
        <v>0.19125</v>
      </c>
      <c r="AC77" s="1">
        <v>0.14890000000000003</v>
      </c>
    </row>
    <row r="78" spans="18:29" ht="12.75">
      <c r="R78" s="1">
        <v>0.0739999999999999</v>
      </c>
      <c r="S78" s="13">
        <v>75</v>
      </c>
      <c r="T78" s="1">
        <v>0.08825000000000005</v>
      </c>
      <c r="U78" s="1">
        <v>0.050549999999999984</v>
      </c>
      <c r="V78" s="1">
        <v>0.07164999999999999</v>
      </c>
      <c r="W78" s="1">
        <v>0.17125</v>
      </c>
      <c r="X78" s="1">
        <v>0.1653</v>
      </c>
      <c r="Y78" s="1">
        <v>0.08314999999999995</v>
      </c>
      <c r="Z78" s="1">
        <v>0.22675</v>
      </c>
      <c r="AA78" s="1">
        <v>0.20120000000000005</v>
      </c>
      <c r="AB78" s="1">
        <v>0.18484999999999996</v>
      </c>
      <c r="AC78" s="1">
        <v>0.14244999999999997</v>
      </c>
    </row>
    <row r="79" spans="18:29" ht="12.75">
      <c r="R79" s="1">
        <v>0.0749999999999999</v>
      </c>
      <c r="S79" s="13">
        <v>76</v>
      </c>
      <c r="T79" s="1">
        <v>0.08455000000000001</v>
      </c>
      <c r="U79" s="1">
        <v>0.04820000000000002</v>
      </c>
      <c r="V79" s="1">
        <v>0.06825000000000003</v>
      </c>
      <c r="W79" s="1">
        <v>0.16490000000000005</v>
      </c>
      <c r="X79" s="1">
        <v>0.15964999999999996</v>
      </c>
      <c r="Y79" s="1">
        <v>0.07965</v>
      </c>
      <c r="Z79" s="1">
        <v>0.21894999999999998</v>
      </c>
      <c r="AA79" s="1">
        <v>0.19410000000000005</v>
      </c>
      <c r="AB79" s="1">
        <v>0.17795000000000005</v>
      </c>
      <c r="AC79" s="1">
        <v>0.13560000000000005</v>
      </c>
    </row>
    <row r="80" spans="18:29" ht="12.75">
      <c r="R80" s="1">
        <v>0.0759999999999999</v>
      </c>
      <c r="S80" s="13">
        <v>77</v>
      </c>
      <c r="T80" s="1">
        <v>0.08030000000000004</v>
      </c>
      <c r="U80" s="1">
        <v>0.046050000000000035</v>
      </c>
      <c r="V80" s="1">
        <v>0.06520000000000004</v>
      </c>
      <c r="W80" s="1">
        <v>0.15910000000000002</v>
      </c>
      <c r="X80" s="1">
        <v>0.15375</v>
      </c>
      <c r="Y80" s="1">
        <v>0.07530000000000003</v>
      </c>
      <c r="Z80" s="1">
        <v>0.21055000000000001</v>
      </c>
      <c r="AA80" s="1">
        <v>0.18720000000000003</v>
      </c>
      <c r="AB80" s="1">
        <v>0.17115000000000002</v>
      </c>
      <c r="AC80" s="1">
        <v>0.12960000000000005</v>
      </c>
    </row>
    <row r="81" spans="18:29" ht="12.75">
      <c r="R81" s="1">
        <v>0.0769999999999999</v>
      </c>
      <c r="S81" s="13">
        <v>78</v>
      </c>
      <c r="T81" s="1">
        <v>0.07655</v>
      </c>
      <c r="U81" s="1">
        <v>0.04410000000000003</v>
      </c>
      <c r="V81" s="1">
        <v>0.06255</v>
      </c>
      <c r="W81" s="1">
        <v>0.1533</v>
      </c>
      <c r="X81" s="1">
        <v>0.14859999999999995</v>
      </c>
      <c r="Y81" s="1">
        <v>0.07210000000000005</v>
      </c>
      <c r="Z81" s="1">
        <v>0.20299999999999996</v>
      </c>
      <c r="AA81" s="1">
        <v>0.18074999999999997</v>
      </c>
      <c r="AB81" s="1">
        <v>0.16535</v>
      </c>
      <c r="AC81" s="1">
        <v>0.12350000000000005</v>
      </c>
    </row>
    <row r="82" spans="18:29" ht="12.75">
      <c r="R82" s="1">
        <v>0.0779999999999999</v>
      </c>
      <c r="S82" s="13">
        <v>79</v>
      </c>
      <c r="T82" s="1">
        <v>0.07325000000000004</v>
      </c>
      <c r="U82" s="1">
        <v>0.042200000000000015</v>
      </c>
      <c r="V82" s="1">
        <v>0.05930000000000002</v>
      </c>
      <c r="W82" s="1">
        <v>0.1482</v>
      </c>
      <c r="X82" s="1">
        <v>0.1432</v>
      </c>
      <c r="Y82" s="1">
        <v>0.06915000000000004</v>
      </c>
      <c r="Z82" s="1">
        <v>0.19610000000000005</v>
      </c>
      <c r="AA82" s="1">
        <v>0.1734</v>
      </c>
      <c r="AB82" s="1">
        <v>0.1604</v>
      </c>
      <c r="AC82" s="1">
        <v>0.11760000000000004</v>
      </c>
    </row>
    <row r="83" spans="18:29" ht="12.75">
      <c r="R83" s="1">
        <v>0.0789999999999999</v>
      </c>
      <c r="S83" s="13">
        <v>80</v>
      </c>
      <c r="T83" s="1">
        <v>0.07040000000000002</v>
      </c>
      <c r="U83" s="1">
        <v>0.04015000000000002</v>
      </c>
      <c r="V83" s="1">
        <v>0.05674999999999997</v>
      </c>
      <c r="W83" s="1">
        <v>0.14270000000000005</v>
      </c>
      <c r="X83" s="1">
        <v>0.13765000000000005</v>
      </c>
      <c r="Y83" s="1">
        <v>0.06540000000000001</v>
      </c>
      <c r="Z83" s="1">
        <v>0.18984999999999996</v>
      </c>
      <c r="AA83" s="1">
        <v>0.16705000000000003</v>
      </c>
      <c r="AB83" s="1">
        <v>0.15490000000000004</v>
      </c>
      <c r="AC83" s="1">
        <v>0.1125</v>
      </c>
    </row>
    <row r="84" spans="18:29" ht="12.75">
      <c r="R84" s="1">
        <v>0.0799999999999999</v>
      </c>
      <c r="S84" s="13">
        <v>81</v>
      </c>
      <c r="T84" s="1">
        <v>0.06664999999999999</v>
      </c>
      <c r="U84" s="1">
        <v>0.038250000000000006</v>
      </c>
      <c r="V84" s="1">
        <v>0.05469999999999997</v>
      </c>
      <c r="W84" s="1">
        <v>0.13715</v>
      </c>
      <c r="X84" s="1">
        <v>0.13154999999999994</v>
      </c>
      <c r="Y84" s="1">
        <v>0.06274999999999997</v>
      </c>
      <c r="Z84" s="1">
        <v>0.18269999999999997</v>
      </c>
      <c r="AA84" s="1">
        <v>0.1614</v>
      </c>
      <c r="AB84" s="1">
        <v>0.15</v>
      </c>
      <c r="AC84" s="1">
        <v>0.10745000000000005</v>
      </c>
    </row>
    <row r="85" spans="18:29" ht="12.75">
      <c r="R85" s="1">
        <v>0.0809999999999999</v>
      </c>
      <c r="S85" s="13">
        <v>82</v>
      </c>
      <c r="T85" s="1">
        <v>0.06440000000000001</v>
      </c>
      <c r="U85" s="1">
        <v>0.03654999999999997</v>
      </c>
      <c r="V85" s="1">
        <v>0.05235000000000001</v>
      </c>
      <c r="W85" s="1">
        <v>0.13090000000000002</v>
      </c>
      <c r="X85" s="1">
        <v>0.12514999999999998</v>
      </c>
      <c r="Y85" s="1">
        <v>0.06000000000000005</v>
      </c>
      <c r="Z85" s="1">
        <v>0.17615000000000003</v>
      </c>
      <c r="AA85" s="1">
        <v>0.15485000000000004</v>
      </c>
      <c r="AB85" s="1">
        <v>0.14505</v>
      </c>
      <c r="AC85" s="1">
        <v>0.10270000000000001</v>
      </c>
    </row>
    <row r="86" spans="18:29" ht="12.75">
      <c r="R86" s="1">
        <v>0.0819999999999999</v>
      </c>
      <c r="S86" s="13">
        <v>83</v>
      </c>
      <c r="T86" s="1">
        <v>0.062100000000000044</v>
      </c>
      <c r="U86" s="1">
        <v>0.03490000000000004</v>
      </c>
      <c r="V86" s="1">
        <v>0.05049999999999999</v>
      </c>
      <c r="W86" s="1">
        <v>0.12485000000000002</v>
      </c>
      <c r="X86" s="1">
        <v>0.12065000000000003</v>
      </c>
      <c r="Y86" s="1">
        <v>0.05679999999999996</v>
      </c>
      <c r="Z86" s="1">
        <v>0.1694</v>
      </c>
      <c r="AA86" s="1">
        <v>0.14975000000000005</v>
      </c>
      <c r="AB86" s="1">
        <v>0.13985000000000003</v>
      </c>
      <c r="AC86" s="1">
        <v>0.09875</v>
      </c>
    </row>
    <row r="87" spans="18:29" ht="12.75">
      <c r="R87" s="1">
        <v>0.0829999999999999</v>
      </c>
      <c r="S87" s="13">
        <v>84</v>
      </c>
      <c r="T87" s="1">
        <v>0.05940000000000001</v>
      </c>
      <c r="U87" s="1">
        <v>0.03334999999999999</v>
      </c>
      <c r="V87" s="1">
        <v>0.04805000000000004</v>
      </c>
      <c r="W87" s="1">
        <v>0.12050000000000005</v>
      </c>
      <c r="X87" s="1">
        <v>0.11660000000000004</v>
      </c>
      <c r="Y87" s="1">
        <v>0.05410000000000004</v>
      </c>
      <c r="Z87" s="1">
        <v>0.16285000000000005</v>
      </c>
      <c r="AA87" s="1">
        <v>0.14405</v>
      </c>
      <c r="AB87" s="1">
        <v>0.13485000000000003</v>
      </c>
      <c r="AC87" s="1">
        <v>0.09455000000000002</v>
      </c>
    </row>
    <row r="88" spans="18:29" ht="12.75">
      <c r="R88" s="1">
        <v>0.0839999999999999</v>
      </c>
      <c r="S88" s="13">
        <v>85</v>
      </c>
      <c r="T88" s="1">
        <v>0.05720000000000003</v>
      </c>
      <c r="U88" s="1">
        <v>0.03180000000000005</v>
      </c>
      <c r="V88" s="1">
        <v>0.046599999999999975</v>
      </c>
      <c r="W88" s="1">
        <v>0.11629999999999996</v>
      </c>
      <c r="X88" s="1">
        <v>0.11229999999999996</v>
      </c>
      <c r="Y88" s="1">
        <v>0.05184999999999995</v>
      </c>
      <c r="Z88" s="1">
        <v>0.15785000000000005</v>
      </c>
      <c r="AA88" s="1">
        <v>0.13834999999999997</v>
      </c>
      <c r="AB88" s="1">
        <v>0.12995</v>
      </c>
      <c r="AC88" s="1">
        <v>0.09089999999999998</v>
      </c>
    </row>
    <row r="89" spans="18:29" ht="12.75">
      <c r="R89" s="1">
        <v>0.0849999999999999</v>
      </c>
      <c r="S89" s="13">
        <v>86</v>
      </c>
      <c r="T89" s="1">
        <v>0.05445</v>
      </c>
      <c r="U89" s="1">
        <v>0.03049999999999997</v>
      </c>
      <c r="V89" s="1">
        <v>0.044399999999999995</v>
      </c>
      <c r="W89" s="1">
        <v>0.11195</v>
      </c>
      <c r="X89" s="1">
        <v>0.10799999999999998</v>
      </c>
      <c r="Y89" s="1">
        <v>0.05</v>
      </c>
      <c r="Z89" s="1">
        <v>0.15175000000000005</v>
      </c>
      <c r="AA89" s="1">
        <v>0.13270000000000004</v>
      </c>
      <c r="AB89" s="1">
        <v>0.12519999999999998</v>
      </c>
      <c r="AC89" s="1">
        <v>0.08689999999999998</v>
      </c>
    </row>
    <row r="90" spans="18:29" ht="12.75">
      <c r="R90" s="1">
        <v>0.0859999999999999</v>
      </c>
      <c r="S90" s="13">
        <v>87</v>
      </c>
      <c r="T90" s="1">
        <v>0.052100000000000035</v>
      </c>
      <c r="U90" s="1">
        <v>0.02895000000000003</v>
      </c>
      <c r="V90" s="1">
        <v>0.041850000000000054</v>
      </c>
      <c r="W90" s="1">
        <v>0.10760000000000003</v>
      </c>
      <c r="X90" s="1">
        <v>0.10409999999999997</v>
      </c>
      <c r="Y90" s="1">
        <v>0.04810000000000003</v>
      </c>
      <c r="Z90" s="1">
        <v>0.14685000000000004</v>
      </c>
      <c r="AA90" s="1">
        <v>0.12670000000000003</v>
      </c>
      <c r="AB90" s="1">
        <v>0.12129999999999996</v>
      </c>
      <c r="AC90" s="1">
        <v>0.08274999999999999</v>
      </c>
    </row>
    <row r="91" spans="18:29" ht="12.75">
      <c r="R91" s="1">
        <v>0.0869999999999999</v>
      </c>
      <c r="S91" s="13">
        <v>88</v>
      </c>
      <c r="T91" s="1">
        <v>0.05010000000000003</v>
      </c>
      <c r="U91" s="1">
        <v>0.027699999999999947</v>
      </c>
      <c r="V91" s="1">
        <v>0.04</v>
      </c>
      <c r="W91" s="1">
        <v>0.10399999999999998</v>
      </c>
      <c r="X91" s="1">
        <v>0.10070000000000001</v>
      </c>
      <c r="Y91" s="1">
        <v>0.04644999999999999</v>
      </c>
      <c r="Z91" s="1">
        <v>0.14159999999999995</v>
      </c>
      <c r="AA91" s="1">
        <v>0.12229999999999996</v>
      </c>
      <c r="AB91" s="1">
        <v>0.11595</v>
      </c>
      <c r="AC91" s="1">
        <v>0.07845000000000002</v>
      </c>
    </row>
    <row r="92" spans="18:29" ht="12.75">
      <c r="R92" s="1">
        <v>0.0879999999999999</v>
      </c>
      <c r="S92" s="13">
        <v>89</v>
      </c>
      <c r="T92" s="1">
        <v>0.04820000000000002</v>
      </c>
      <c r="U92" s="1">
        <v>0.026349999999999985</v>
      </c>
      <c r="V92" s="1">
        <v>0.037799999999999945</v>
      </c>
      <c r="W92" s="1">
        <v>0.10035000000000005</v>
      </c>
      <c r="X92" s="1">
        <v>0.09660000000000002</v>
      </c>
      <c r="Y92" s="1">
        <v>0.044050000000000034</v>
      </c>
      <c r="Z92" s="1">
        <v>0.13605</v>
      </c>
      <c r="AA92" s="1">
        <v>0.11765000000000003</v>
      </c>
      <c r="AB92" s="1">
        <v>0.11175000000000002</v>
      </c>
      <c r="AC92" s="1">
        <v>0.07509999999999994</v>
      </c>
    </row>
    <row r="93" spans="18:29" ht="12.75">
      <c r="R93" s="1">
        <v>0.0889999999999999</v>
      </c>
      <c r="S93" s="13">
        <v>90</v>
      </c>
      <c r="T93" s="1">
        <v>0.04610000000000003</v>
      </c>
      <c r="U93" s="1">
        <v>0.025</v>
      </c>
      <c r="V93" s="1">
        <v>0.03610000000000002</v>
      </c>
      <c r="W93" s="1">
        <v>0.09624999999999995</v>
      </c>
      <c r="X93" s="1">
        <v>0.09319999999999995</v>
      </c>
      <c r="Y93" s="1">
        <v>0.04169999999999996</v>
      </c>
      <c r="Z93" s="1">
        <v>0.13019999999999998</v>
      </c>
      <c r="AA93" s="1">
        <v>0.11304999999999998</v>
      </c>
      <c r="AB93" s="1">
        <v>0.1075</v>
      </c>
      <c r="AC93" s="1">
        <v>0.07169999999999999</v>
      </c>
    </row>
    <row r="94" spans="18:29" ht="12.75">
      <c r="R94" s="1">
        <v>0.0899999999999999</v>
      </c>
      <c r="S94" s="13">
        <v>91</v>
      </c>
      <c r="T94" s="1">
        <v>0.04420000000000002</v>
      </c>
      <c r="U94" s="1">
        <v>0.024050000000000016</v>
      </c>
      <c r="V94" s="1">
        <v>0.034050000000000025</v>
      </c>
      <c r="W94" s="1">
        <v>0.09284999999999999</v>
      </c>
      <c r="X94" s="1">
        <v>0.08925000000000005</v>
      </c>
      <c r="Y94" s="1">
        <v>0.0393</v>
      </c>
      <c r="Z94" s="1">
        <v>0.12455000000000005</v>
      </c>
      <c r="AA94" s="1">
        <v>0.10845000000000005</v>
      </c>
      <c r="AB94" s="1">
        <v>0.10375</v>
      </c>
      <c r="AC94" s="1">
        <v>0.06830000000000003</v>
      </c>
    </row>
    <row r="95" spans="18:29" ht="12.75">
      <c r="R95" s="1">
        <v>0.0909999999999999</v>
      </c>
      <c r="S95" s="13">
        <v>92</v>
      </c>
      <c r="T95" s="1">
        <v>0.042100000000000026</v>
      </c>
      <c r="U95" s="1">
        <v>0.022950000000000026</v>
      </c>
      <c r="V95" s="1">
        <v>0.03280000000000005</v>
      </c>
      <c r="W95" s="1">
        <v>0.08894999999999997</v>
      </c>
      <c r="X95" s="1">
        <v>0.08560000000000001</v>
      </c>
      <c r="Y95" s="1">
        <v>0.03754999999999997</v>
      </c>
      <c r="Z95" s="1">
        <v>0.11965000000000003</v>
      </c>
      <c r="AA95" s="1">
        <v>0.1048</v>
      </c>
      <c r="AB95" s="1">
        <v>0.10009999999999997</v>
      </c>
      <c r="AC95" s="1">
        <v>0.06515000000000004</v>
      </c>
    </row>
    <row r="96" spans="18:29" ht="12.75">
      <c r="R96" s="1">
        <v>0.0919999999999999</v>
      </c>
      <c r="S96" s="13">
        <v>93</v>
      </c>
      <c r="T96" s="1">
        <v>0.04025000000000001</v>
      </c>
      <c r="U96" s="1">
        <v>0.02125</v>
      </c>
      <c r="V96" s="1">
        <v>0.03125</v>
      </c>
      <c r="W96" s="1">
        <v>0.08545000000000003</v>
      </c>
      <c r="X96" s="1">
        <v>0.08255000000000001</v>
      </c>
      <c r="Y96" s="1">
        <v>0.03574999999999995</v>
      </c>
      <c r="Z96" s="1">
        <v>0.11504999999999999</v>
      </c>
      <c r="AA96" s="1">
        <v>0.10119999999999996</v>
      </c>
      <c r="AB96" s="1">
        <v>0.09675</v>
      </c>
      <c r="AC96" s="1">
        <v>0.062000000000000055</v>
      </c>
    </row>
    <row r="97" spans="18:29" ht="12.75">
      <c r="R97" s="1">
        <v>0.0929999999999999</v>
      </c>
      <c r="S97" s="13">
        <v>94</v>
      </c>
      <c r="T97" s="1">
        <v>0.03820000000000001</v>
      </c>
      <c r="U97" s="1">
        <v>0.020449999999999968</v>
      </c>
      <c r="V97" s="1">
        <v>0.029349999999999987</v>
      </c>
      <c r="W97" s="1">
        <v>0.08230000000000004</v>
      </c>
      <c r="X97" s="1">
        <v>0.07974999999999999</v>
      </c>
      <c r="Y97" s="1">
        <v>0.03390000000000004</v>
      </c>
      <c r="Z97" s="1">
        <v>0.11119999999999997</v>
      </c>
      <c r="AA97" s="1">
        <v>0.09709999999999996</v>
      </c>
      <c r="AB97" s="1">
        <v>0.09325000000000006</v>
      </c>
      <c r="AC97" s="1">
        <v>0.059599999999999986</v>
      </c>
    </row>
    <row r="98" spans="18:29" ht="12.75">
      <c r="R98" s="1">
        <v>0.0939999999999999</v>
      </c>
      <c r="S98" s="13">
        <v>95</v>
      </c>
      <c r="T98" s="1">
        <v>0.03625</v>
      </c>
      <c r="U98" s="1">
        <v>0.019549999999999956</v>
      </c>
      <c r="V98" s="1">
        <v>0.028200000000000003</v>
      </c>
      <c r="W98" s="1">
        <v>0.07950000000000002</v>
      </c>
      <c r="X98" s="1">
        <v>0.07669999999999999</v>
      </c>
      <c r="Y98" s="1">
        <v>0.03234999999999999</v>
      </c>
      <c r="Z98" s="1">
        <v>0.10734999999999995</v>
      </c>
      <c r="AA98" s="1">
        <v>0.09389999999999998</v>
      </c>
      <c r="AB98" s="1">
        <v>0.08989999999999998</v>
      </c>
      <c r="AC98" s="1">
        <v>0.056849999999999956</v>
      </c>
    </row>
    <row r="99" spans="18:29" ht="12.75">
      <c r="R99" s="1">
        <v>0.0949999999999999</v>
      </c>
      <c r="S99" s="13">
        <v>96</v>
      </c>
      <c r="T99" s="1">
        <v>0.034399999999999986</v>
      </c>
      <c r="U99" s="1">
        <v>0.018549999999999955</v>
      </c>
      <c r="V99" s="1">
        <v>0.02664999999999995</v>
      </c>
      <c r="W99" s="1">
        <v>0.07650000000000001</v>
      </c>
      <c r="X99" s="1">
        <v>0.07399999999999995</v>
      </c>
      <c r="Y99" s="1">
        <v>0.031000000000000028</v>
      </c>
      <c r="Z99" s="1">
        <v>0.10335000000000005</v>
      </c>
      <c r="AA99" s="1">
        <v>0.08994999999999997</v>
      </c>
      <c r="AB99" s="1">
        <v>0.08725000000000005</v>
      </c>
      <c r="AC99" s="1">
        <v>0.05479999999999996</v>
      </c>
    </row>
    <row r="100" spans="18:29" ht="12.75">
      <c r="R100" s="1">
        <v>0.0959999999999999</v>
      </c>
      <c r="S100" s="13">
        <v>97</v>
      </c>
      <c r="T100" s="1">
        <v>0.03200000000000003</v>
      </c>
      <c r="U100" s="1">
        <v>0.017800000000000038</v>
      </c>
      <c r="V100" s="1">
        <v>0.024950000000000028</v>
      </c>
      <c r="W100" s="1">
        <v>0.07369999999999999</v>
      </c>
      <c r="X100" s="1">
        <v>0.07174999999999998</v>
      </c>
      <c r="Y100" s="1">
        <v>0.029100000000000015</v>
      </c>
      <c r="Z100" s="1">
        <v>0.09985</v>
      </c>
      <c r="AA100" s="1">
        <v>0.08614999999999995</v>
      </c>
      <c r="AB100" s="1">
        <v>0.085</v>
      </c>
      <c r="AC100" s="1">
        <v>0.0525</v>
      </c>
    </row>
    <row r="101" spans="18:29" ht="12.75">
      <c r="R101" s="1">
        <v>0.0969999999999999</v>
      </c>
      <c r="S101" s="13">
        <v>98</v>
      </c>
      <c r="T101" s="1">
        <v>0.03015000000000001</v>
      </c>
      <c r="U101" s="1">
        <v>0.01705000000000001</v>
      </c>
      <c r="V101" s="1">
        <v>0.024150000000000005</v>
      </c>
      <c r="W101" s="1">
        <v>0.07135000000000002</v>
      </c>
      <c r="X101" s="1">
        <v>0.06879999999999997</v>
      </c>
      <c r="Y101" s="1">
        <v>0.027449999999999974</v>
      </c>
      <c r="Z101" s="1">
        <v>0.09604999999999997</v>
      </c>
      <c r="AA101" s="1">
        <v>0.08299999999999996</v>
      </c>
      <c r="AB101" s="1">
        <v>0.08209999999999995</v>
      </c>
      <c r="AC101" s="1">
        <v>0.05015000000000003</v>
      </c>
    </row>
    <row r="102" spans="18:29" ht="12.75">
      <c r="R102" s="1">
        <v>0.0979999999999999</v>
      </c>
      <c r="S102" s="13">
        <v>99</v>
      </c>
      <c r="T102" s="1">
        <v>0.028800000000000048</v>
      </c>
      <c r="U102" s="1">
        <v>0.01625</v>
      </c>
      <c r="V102" s="1">
        <v>0.0232</v>
      </c>
      <c r="W102" s="1">
        <v>0.0686</v>
      </c>
      <c r="X102" s="1">
        <v>0.0665</v>
      </c>
      <c r="Y102" s="1">
        <v>0.0262</v>
      </c>
      <c r="Z102" s="1">
        <v>0.0925</v>
      </c>
      <c r="AA102" s="1">
        <v>0.08004999999999995</v>
      </c>
      <c r="AB102" s="1">
        <v>0.07930000000000004</v>
      </c>
      <c r="AC102" s="1">
        <v>0.04774999999999996</v>
      </c>
    </row>
    <row r="103" spans="18:29" ht="12.75">
      <c r="R103" s="1">
        <v>0.0989999999999999</v>
      </c>
      <c r="S103" s="13">
        <v>100</v>
      </c>
      <c r="T103" s="1">
        <v>0.027449999999999974</v>
      </c>
      <c r="U103" s="1">
        <v>0.015750000000000042</v>
      </c>
      <c r="V103" s="1">
        <v>0.022299999999999986</v>
      </c>
      <c r="W103" s="1">
        <v>0.06630000000000003</v>
      </c>
      <c r="X103" s="1">
        <v>0.0635</v>
      </c>
      <c r="Y103" s="1">
        <v>0.024950000000000028</v>
      </c>
      <c r="Z103" s="1">
        <v>0.08925000000000005</v>
      </c>
      <c r="AA103" s="1">
        <v>0.07674999999999998</v>
      </c>
      <c r="AB103" s="1">
        <v>0.07694999999999996</v>
      </c>
      <c r="AC103" s="1">
        <v>0.04590000000000005</v>
      </c>
    </row>
    <row r="104" spans="18:29" ht="12.75">
      <c r="R104" s="1">
        <v>0.0999999999999999</v>
      </c>
      <c r="S104" s="13">
        <v>101</v>
      </c>
      <c r="T104" s="1">
        <v>0.02625</v>
      </c>
      <c r="U104" s="1">
        <v>0.014800000000000035</v>
      </c>
      <c r="V104" s="1">
        <v>0.021499999999999964</v>
      </c>
      <c r="W104" s="1">
        <v>0.06320000000000003</v>
      </c>
      <c r="X104" s="1">
        <v>0.06105000000000005</v>
      </c>
      <c r="Y104" s="1">
        <v>0.023800000000000043</v>
      </c>
      <c r="Z104" s="1">
        <v>0.08545000000000003</v>
      </c>
      <c r="AA104" s="1">
        <v>0.07445000000000002</v>
      </c>
      <c r="AB104" s="1">
        <v>0.07404999999999995</v>
      </c>
      <c r="AC104" s="1">
        <v>0.04344999999999999</v>
      </c>
    </row>
    <row r="105" spans="18:29" ht="12.75">
      <c r="R105" s="1">
        <v>0.101</v>
      </c>
      <c r="S105" s="13">
        <v>102</v>
      </c>
      <c r="T105" s="1">
        <v>0.0252</v>
      </c>
      <c r="U105" s="1">
        <v>0.013900000000000023</v>
      </c>
      <c r="V105" s="1">
        <v>0.02015</v>
      </c>
      <c r="W105" s="1">
        <v>0.06094999999999995</v>
      </c>
      <c r="X105" s="1">
        <v>0.05875</v>
      </c>
      <c r="Y105" s="1">
        <v>0.022750000000000048</v>
      </c>
      <c r="Z105" s="1">
        <v>0.08209999999999995</v>
      </c>
      <c r="AA105" s="1">
        <v>0.07145000000000001</v>
      </c>
      <c r="AB105" s="1">
        <v>0.07130000000000003</v>
      </c>
      <c r="AC105" s="1">
        <v>0.042100000000000026</v>
      </c>
    </row>
    <row r="106" spans="18:29" ht="12.75">
      <c r="R106" s="1">
        <v>0.102</v>
      </c>
      <c r="S106" s="13">
        <v>103</v>
      </c>
      <c r="T106" s="1">
        <v>0.02429999999999999</v>
      </c>
      <c r="U106" s="1">
        <v>0.013449999999999962</v>
      </c>
      <c r="V106" s="1">
        <v>0.019399999999999973</v>
      </c>
      <c r="W106" s="1">
        <v>0.05830000000000002</v>
      </c>
      <c r="X106" s="1">
        <v>0.057050000000000045</v>
      </c>
      <c r="Y106" s="1">
        <v>0.02190000000000003</v>
      </c>
      <c r="Z106" s="1">
        <v>0.07935000000000003</v>
      </c>
      <c r="AA106" s="1">
        <v>0.06879999999999997</v>
      </c>
      <c r="AB106" s="1">
        <v>0.06889999999999996</v>
      </c>
      <c r="AC106" s="1">
        <v>0.03964999999999996</v>
      </c>
    </row>
    <row r="107" spans="18:29" ht="12.75">
      <c r="R107" s="1">
        <v>0.103</v>
      </c>
      <c r="S107" s="13">
        <v>104</v>
      </c>
      <c r="T107" s="1">
        <v>0.023349999999999982</v>
      </c>
      <c r="U107" s="1">
        <v>0.012750000000000039</v>
      </c>
      <c r="V107" s="1">
        <v>0.01870000000000005</v>
      </c>
      <c r="W107" s="1">
        <v>0.056599999999999984</v>
      </c>
      <c r="X107" s="1">
        <v>0.05454999999999999</v>
      </c>
      <c r="Y107" s="1">
        <v>0.02059999999999995</v>
      </c>
      <c r="Z107" s="1">
        <v>0.07679999999999998</v>
      </c>
      <c r="AA107" s="1">
        <v>0.06635000000000002</v>
      </c>
      <c r="AB107" s="1">
        <v>0.06640000000000001</v>
      </c>
      <c r="AC107" s="1">
        <v>0.038000000000000034</v>
      </c>
    </row>
    <row r="108" spans="18:29" ht="12.75">
      <c r="R108" s="1">
        <v>0.104</v>
      </c>
      <c r="S108" s="13">
        <v>105</v>
      </c>
      <c r="T108" s="1">
        <v>0.022299999999999986</v>
      </c>
      <c r="U108" s="1">
        <v>0.012149999999999994</v>
      </c>
      <c r="V108" s="1">
        <v>0.01795000000000002</v>
      </c>
      <c r="W108" s="1">
        <v>0.054400000000000004</v>
      </c>
      <c r="X108" s="1">
        <v>0.05269999999999997</v>
      </c>
      <c r="Y108" s="1">
        <v>0.019549999999999956</v>
      </c>
      <c r="Z108" s="1">
        <v>0.07375</v>
      </c>
      <c r="AA108" s="1">
        <v>0.06340000000000001</v>
      </c>
      <c r="AB108" s="1">
        <v>0.06420000000000003</v>
      </c>
      <c r="AC108" s="1">
        <v>0.03564999999999996</v>
      </c>
    </row>
    <row r="109" spans="18:29" ht="12.75">
      <c r="R109" s="1">
        <v>0.105</v>
      </c>
      <c r="S109" s="13">
        <v>106</v>
      </c>
      <c r="T109" s="1">
        <v>0.021399999999999975</v>
      </c>
      <c r="U109" s="1">
        <v>0.011299999999999977</v>
      </c>
      <c r="V109" s="1">
        <v>0.01685000000000003</v>
      </c>
      <c r="W109" s="1">
        <v>0.05235000000000001</v>
      </c>
      <c r="X109" s="1">
        <v>0.05095000000000005</v>
      </c>
      <c r="Y109" s="1">
        <v>0.018900000000000028</v>
      </c>
      <c r="Z109" s="1">
        <v>0.07130000000000003</v>
      </c>
      <c r="AA109" s="1">
        <v>0.06074999999999997</v>
      </c>
      <c r="AB109" s="1">
        <v>0.061799999999999966</v>
      </c>
      <c r="AC109" s="1">
        <v>0.033499999999999974</v>
      </c>
    </row>
    <row r="110" spans="18:29" ht="12.75">
      <c r="R110" s="1">
        <v>0.106</v>
      </c>
      <c r="S110" s="13">
        <v>107</v>
      </c>
      <c r="T110" s="1">
        <v>0.02059999999999995</v>
      </c>
      <c r="U110" s="1">
        <v>0.010650000000000048</v>
      </c>
      <c r="V110" s="1">
        <v>0.01605000000000001</v>
      </c>
      <c r="W110" s="1">
        <v>0.05064999999999997</v>
      </c>
      <c r="X110" s="1">
        <v>0.048699999999999966</v>
      </c>
      <c r="Y110" s="1">
        <v>0.018100000000000005</v>
      </c>
      <c r="Z110" s="1">
        <v>0.06879999999999997</v>
      </c>
      <c r="AA110" s="1">
        <v>0.058250000000000024</v>
      </c>
      <c r="AB110" s="1">
        <v>0.060250000000000026</v>
      </c>
      <c r="AC110" s="1">
        <v>0.03144999999999998</v>
      </c>
    </row>
    <row r="111" spans="18:29" ht="12.75">
      <c r="R111" s="1">
        <v>0.107</v>
      </c>
      <c r="S111" s="13">
        <v>108</v>
      </c>
      <c r="T111" s="1">
        <v>0.019399999999999973</v>
      </c>
      <c r="U111" s="1">
        <v>0.010299999999999976</v>
      </c>
      <c r="V111" s="1">
        <v>0.015199999999999991</v>
      </c>
      <c r="W111" s="1">
        <v>0.04859999999999998</v>
      </c>
      <c r="X111" s="1">
        <v>0.04690000000000005</v>
      </c>
      <c r="Y111" s="1">
        <v>0.01695000000000002</v>
      </c>
      <c r="Z111" s="1">
        <v>0.06594999999999995</v>
      </c>
      <c r="AA111" s="1">
        <v>0.056400000000000006</v>
      </c>
      <c r="AB111" s="1">
        <v>0.058699999999999974</v>
      </c>
      <c r="AC111" s="1">
        <v>0.02905000000000002</v>
      </c>
    </row>
    <row r="112" spans="18:29" ht="12.75">
      <c r="R112" s="1">
        <v>0.108</v>
      </c>
      <c r="S112" s="13">
        <v>109</v>
      </c>
      <c r="T112" s="1">
        <v>0.018449999999999966</v>
      </c>
      <c r="U112" s="1">
        <v>0.009650000000000047</v>
      </c>
      <c r="V112" s="1">
        <v>0.014249999999999985</v>
      </c>
      <c r="W112" s="1">
        <v>0.04679999999999995</v>
      </c>
      <c r="X112" s="1">
        <v>0.04535</v>
      </c>
      <c r="Y112" s="1">
        <v>0.016149999999999998</v>
      </c>
      <c r="Z112" s="1">
        <v>0.0635</v>
      </c>
      <c r="AA112" s="1">
        <v>0.05459999999999998</v>
      </c>
      <c r="AB112" s="1">
        <v>0.05625</v>
      </c>
      <c r="AC112" s="1">
        <v>0.02785000000000004</v>
      </c>
    </row>
    <row r="113" spans="18:29" ht="12.75">
      <c r="R113" s="1">
        <v>0.109</v>
      </c>
      <c r="S113" s="13">
        <v>110</v>
      </c>
      <c r="T113" s="1">
        <v>0.017549999999999955</v>
      </c>
      <c r="U113" s="1">
        <v>0.009449999999999958</v>
      </c>
      <c r="V113" s="1">
        <v>0.013349999999999973</v>
      </c>
      <c r="W113" s="1">
        <v>0.04520000000000002</v>
      </c>
      <c r="X113" s="1">
        <v>0.04364999999999997</v>
      </c>
      <c r="Y113" s="1">
        <v>0.015349999999999975</v>
      </c>
      <c r="Z113" s="1">
        <v>0.06030000000000002</v>
      </c>
      <c r="AA113" s="1">
        <v>0.052649999999999975</v>
      </c>
      <c r="AB113" s="1">
        <v>0.05415000000000003</v>
      </c>
      <c r="AC113" s="1">
        <v>0.026549999999999963</v>
      </c>
    </row>
    <row r="114" spans="18:29" ht="12.75">
      <c r="R114" s="1">
        <v>0.11</v>
      </c>
      <c r="S114" s="13">
        <v>111</v>
      </c>
      <c r="T114" s="1">
        <v>0.016599999999999948</v>
      </c>
      <c r="U114" s="1">
        <v>0.008950000000000014</v>
      </c>
      <c r="V114" s="1">
        <v>0.012800000000000034</v>
      </c>
      <c r="W114" s="1">
        <v>0.04349999999999998</v>
      </c>
      <c r="X114" s="1">
        <v>0.04215000000000002</v>
      </c>
      <c r="Y114" s="1">
        <v>0.014449999999999963</v>
      </c>
      <c r="Z114" s="1">
        <v>0.058150000000000035</v>
      </c>
      <c r="AA114" s="1">
        <v>0.05059999999999998</v>
      </c>
      <c r="AB114" s="1">
        <v>0.05259999999999998</v>
      </c>
      <c r="AC114" s="1">
        <v>0.025399999999999978</v>
      </c>
    </row>
    <row r="115" spans="18:29" ht="12.75">
      <c r="R115" s="1">
        <v>0.111</v>
      </c>
      <c r="S115" s="13">
        <v>112</v>
      </c>
      <c r="T115" s="1">
        <v>0.015750000000000042</v>
      </c>
      <c r="U115" s="1">
        <v>0.008499999999999952</v>
      </c>
      <c r="V115" s="1">
        <v>0.012349999999999972</v>
      </c>
      <c r="W115" s="1">
        <v>0.04190000000000005</v>
      </c>
      <c r="X115" s="1">
        <v>0.03964999999999996</v>
      </c>
      <c r="Y115" s="1">
        <v>0.013599999999999945</v>
      </c>
      <c r="Z115" s="1">
        <v>0.05600000000000005</v>
      </c>
      <c r="AA115" s="1">
        <v>0.04884999999999995</v>
      </c>
      <c r="AB115" s="1">
        <v>0.05084999999999995</v>
      </c>
      <c r="AC115" s="1">
        <v>0.024349999999999983</v>
      </c>
    </row>
    <row r="116" spans="18:29" ht="12.75">
      <c r="R116" s="1">
        <v>0.112</v>
      </c>
      <c r="S116" s="13">
        <v>113</v>
      </c>
      <c r="T116" s="1">
        <v>0.015100000000000002</v>
      </c>
      <c r="U116" s="1">
        <v>0.008099999999999996</v>
      </c>
      <c r="V116" s="1">
        <v>0.011950000000000016</v>
      </c>
      <c r="W116" s="1">
        <v>0.03969999999999996</v>
      </c>
      <c r="X116" s="1">
        <v>0.03810000000000002</v>
      </c>
      <c r="Y116" s="1">
        <v>0.012750000000000039</v>
      </c>
      <c r="Z116" s="1">
        <v>0.054300000000000015</v>
      </c>
      <c r="AA116" s="1">
        <v>0.04654999999999998</v>
      </c>
      <c r="AB116" s="1">
        <v>0.048699999999999966</v>
      </c>
      <c r="AC116" s="1">
        <v>0.023499999999999965</v>
      </c>
    </row>
    <row r="117" spans="18:29" ht="12.75">
      <c r="R117" s="1">
        <v>0.113</v>
      </c>
      <c r="S117" s="13">
        <v>114</v>
      </c>
      <c r="T117" s="1">
        <v>0.014399999999999968</v>
      </c>
      <c r="U117" s="1">
        <v>0.007650000000000046</v>
      </c>
      <c r="V117" s="1">
        <v>0.011349999999999971</v>
      </c>
      <c r="W117" s="1">
        <v>0.03785000000000005</v>
      </c>
      <c r="X117" s="1">
        <v>0.036699999999999955</v>
      </c>
      <c r="Y117" s="1">
        <v>0.012199999999999989</v>
      </c>
      <c r="Z117" s="1">
        <v>0.052749999999999964</v>
      </c>
      <c r="AA117" s="1">
        <v>0.04510000000000003</v>
      </c>
      <c r="AB117" s="1">
        <v>0.04684999999999995</v>
      </c>
      <c r="AC117" s="1">
        <v>0.022299999999999986</v>
      </c>
    </row>
    <row r="118" spans="18:29" ht="12.75">
      <c r="R118" s="1">
        <v>0.114</v>
      </c>
      <c r="S118" s="13">
        <v>115</v>
      </c>
      <c r="T118" s="1">
        <v>0.013950000000000018</v>
      </c>
      <c r="U118" s="1">
        <v>0.007349999999999968</v>
      </c>
      <c r="V118" s="1">
        <v>0.010750000000000037</v>
      </c>
      <c r="W118" s="1">
        <v>0.036599999999999966</v>
      </c>
      <c r="X118" s="1">
        <v>0.03574999999999995</v>
      </c>
      <c r="Y118" s="1">
        <v>0.011900000000000022</v>
      </c>
      <c r="Z118" s="1">
        <v>0.051000000000000045</v>
      </c>
      <c r="AA118" s="1">
        <v>0.04364999999999997</v>
      </c>
      <c r="AB118" s="1">
        <v>0.04515000000000002</v>
      </c>
      <c r="AC118" s="1">
        <v>0.02125</v>
      </c>
    </row>
    <row r="119" spans="18:29" ht="12.75">
      <c r="R119" s="1">
        <v>0.115</v>
      </c>
      <c r="S119" s="13">
        <v>116</v>
      </c>
      <c r="T119" s="1">
        <v>0.013299999999999979</v>
      </c>
      <c r="U119" s="1">
        <v>0.007000000000000006</v>
      </c>
      <c r="V119" s="1">
        <v>0.010249999999999981</v>
      </c>
      <c r="W119" s="1">
        <v>0.03554999999999997</v>
      </c>
      <c r="X119" s="1">
        <v>0.034050000000000025</v>
      </c>
      <c r="Y119" s="1">
        <v>0.011399999999999966</v>
      </c>
      <c r="Z119" s="1">
        <v>0.04895000000000005</v>
      </c>
      <c r="AA119" s="1">
        <v>0.04190000000000005</v>
      </c>
      <c r="AB119" s="1">
        <v>0.04425000000000001</v>
      </c>
      <c r="AC119" s="1">
        <v>0.02059999999999995</v>
      </c>
    </row>
    <row r="120" spans="18:29" ht="12.75">
      <c r="R120" s="1">
        <v>0.116</v>
      </c>
      <c r="S120" s="13">
        <v>117</v>
      </c>
      <c r="T120" s="1">
        <v>0.012700000000000045</v>
      </c>
      <c r="U120" s="1">
        <v>0.006850000000000023</v>
      </c>
      <c r="V120" s="1">
        <v>0.009600000000000053</v>
      </c>
      <c r="W120" s="1">
        <v>0.03400000000000003</v>
      </c>
      <c r="X120" s="1">
        <v>0.03325</v>
      </c>
      <c r="Y120" s="1">
        <v>0.010700000000000043</v>
      </c>
      <c r="Z120" s="1">
        <v>0.04744999999999999</v>
      </c>
      <c r="AA120" s="1">
        <v>0.03969999999999996</v>
      </c>
      <c r="AB120" s="1">
        <v>0.042950000000000044</v>
      </c>
      <c r="AC120" s="1">
        <v>0.019449999999999967</v>
      </c>
    </row>
    <row r="121" spans="18:29" ht="12.75">
      <c r="R121" s="1">
        <v>0.117</v>
      </c>
      <c r="S121" s="13">
        <v>118</v>
      </c>
      <c r="T121" s="1">
        <v>0.012249999999999983</v>
      </c>
      <c r="U121" s="1">
        <v>0.006549999999999945</v>
      </c>
      <c r="V121" s="1">
        <v>0.009399999999999964</v>
      </c>
      <c r="W121" s="1">
        <v>0.033050000000000024</v>
      </c>
      <c r="X121" s="1">
        <v>0.03205000000000002</v>
      </c>
      <c r="Y121" s="1">
        <v>0.010149999999999992</v>
      </c>
      <c r="Z121" s="1">
        <v>0.04569999999999996</v>
      </c>
      <c r="AA121" s="1">
        <v>0.03785000000000005</v>
      </c>
      <c r="AB121" s="1">
        <v>0.041549999999999976</v>
      </c>
      <c r="AC121" s="1">
        <v>0.018199999999999994</v>
      </c>
    </row>
    <row r="122" spans="18:29" ht="12.75">
      <c r="R122" s="1">
        <v>0.118</v>
      </c>
      <c r="S122" s="13">
        <v>119</v>
      </c>
      <c r="T122" s="1">
        <v>0.011499999999999955</v>
      </c>
      <c r="U122" s="1">
        <v>0.006249999999999978</v>
      </c>
      <c r="V122" s="1">
        <v>0.009050000000000002</v>
      </c>
      <c r="W122" s="1">
        <v>0.03200000000000003</v>
      </c>
      <c r="X122" s="1">
        <v>0.030649999999999955</v>
      </c>
      <c r="Y122" s="1">
        <v>0.009549999999999947</v>
      </c>
      <c r="Z122" s="1">
        <v>0.04354999999999998</v>
      </c>
      <c r="AA122" s="1">
        <v>0.03649999999999998</v>
      </c>
      <c r="AB122" s="1">
        <v>0.03990000000000005</v>
      </c>
      <c r="AC122" s="1">
        <v>0.017349999999999977</v>
      </c>
    </row>
    <row r="123" spans="18:29" ht="12.75">
      <c r="R123" s="1">
        <v>0.119</v>
      </c>
      <c r="S123" s="13">
        <v>120</v>
      </c>
      <c r="T123" s="1">
        <v>0.010950000000000015</v>
      </c>
      <c r="U123" s="1">
        <v>0.005900000000000016</v>
      </c>
      <c r="V123" s="1">
        <v>0.008549999999999947</v>
      </c>
      <c r="W123" s="1">
        <v>0.03049999999999997</v>
      </c>
      <c r="X123" s="1">
        <v>0.029299999999999993</v>
      </c>
      <c r="Y123" s="1">
        <v>0.009199999999999986</v>
      </c>
      <c r="Z123" s="1">
        <v>0.04195000000000004</v>
      </c>
      <c r="AA123" s="1">
        <v>0.03564999999999996</v>
      </c>
      <c r="AB123" s="1">
        <v>0.03839999999999999</v>
      </c>
      <c r="AC123" s="1">
        <v>0.01629999999999998</v>
      </c>
    </row>
    <row r="124" spans="18:29" ht="12.75">
      <c r="R124" s="1">
        <v>0.12</v>
      </c>
      <c r="S124" s="13">
        <v>121</v>
      </c>
      <c r="T124" s="1">
        <v>0.010650000000000048</v>
      </c>
      <c r="U124" s="1">
        <v>0.005700000000000038</v>
      </c>
      <c r="V124" s="1">
        <v>0.008199999999999985</v>
      </c>
      <c r="W124" s="1">
        <v>0.029100000000000015</v>
      </c>
      <c r="X124" s="1">
        <v>0.028100000000000014</v>
      </c>
      <c r="Y124" s="1">
        <v>0.00880000000000003</v>
      </c>
      <c r="Z124" s="1">
        <v>0.040449999999999986</v>
      </c>
      <c r="AA124" s="1">
        <v>0.034399999999999986</v>
      </c>
      <c r="AB124" s="1">
        <v>0.03720000000000001</v>
      </c>
      <c r="AC124" s="1">
        <v>0.015549999999999953</v>
      </c>
    </row>
  </sheetData>
  <sheetProtection password="AD17" sheet="1" objects="1" scenarios="1"/>
  <mergeCells count="6">
    <mergeCell ref="A9:C9"/>
    <mergeCell ref="B5:C5"/>
    <mergeCell ref="B17:E17"/>
    <mergeCell ref="B6:C6"/>
    <mergeCell ref="A7:C7"/>
    <mergeCell ref="A8:C8"/>
  </mergeCells>
  <dataValidations count="1">
    <dataValidation type="list" allowBlank="1" showInputMessage="1" showErrorMessage="1" sqref="A17">
      <formula1>$N$2:$N$13</formula1>
    </dataValidation>
  </dataValidations>
  <hyperlinks>
    <hyperlink ref="B5" r:id="rId1" display="pdmitchell@wisc.edu"/>
    <hyperlink ref="B17:E17" r:id="rId2" display="Map of Wisconsin Crop Reporting Districts"/>
    <hyperlink ref="B6:C6" r:id="rId3" display="Extension Web Page"/>
    <hyperlink ref="A7:C7" r:id="rId4" display="Complete Description (10 page Bulletin)"/>
    <hyperlink ref="A8:C8" r:id="rId5" display="Shorter Version (3 page Summary)"/>
    <hyperlink ref="A9:C9" r:id="rId6" display="Shortest Version (1 page Announcement)"/>
  </hyperlinks>
  <printOptions/>
  <pageMargins left="0.75" right="0.75" top="1" bottom="1" header="0.5" footer="0.5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Mitchell</dc:creator>
  <cp:keywords/>
  <dc:description/>
  <cp:lastModifiedBy>Paul Mitchell</cp:lastModifiedBy>
  <cp:lastPrinted>2005-10-06T01:13:49Z</cp:lastPrinted>
  <dcterms:created xsi:type="dcterms:W3CDTF">2005-08-29T17:56:14Z</dcterms:created>
  <dcterms:modified xsi:type="dcterms:W3CDTF">2006-01-18T20:14:42Z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